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checkCompatibility="1"/>
  <bookViews>
    <workbookView showSheetTabs="0" xWindow="120" yWindow="720" windowWidth="15570" windowHeight="8355"/>
  </bookViews>
  <sheets>
    <sheet name="Inicio" sheetId="6" r:id="rId1"/>
    <sheet name="Tabla de amortización" sheetId="7" r:id="rId2"/>
    <sheet name="Amortización" sheetId="2" state="veryHidden" r:id="rId3"/>
    <sheet name="Parámetros" sheetId="5" r:id="rId4"/>
  </sheets>
  <definedNames>
    <definedName name="_fdp2">Inicio!$A$52</definedName>
    <definedName name="Ap_mat">Inicio!$H$8</definedName>
    <definedName name="Ap_pat">Inicio!$B$8</definedName>
    <definedName name="com">Amortización!$I$9</definedName>
    <definedName name="Cuenta">Inicio!$K$11</definedName>
    <definedName name="cxa">Inicio!$A$50:$A$51</definedName>
    <definedName name="fdp">Inicio!$D$36</definedName>
    <definedName name="Fecha_elab">Amortización!$D$9</definedName>
    <definedName name="fecha_sol">Inicio!#REF!</definedName>
    <definedName name="int">Amortización!$I$8</definedName>
    <definedName name="Nom">Inicio!$P$8</definedName>
    <definedName name="Pago">Inicio!$S$24</definedName>
    <definedName name="pagQuiPmoVig">Inicio!$S$17</definedName>
    <definedName name="poliza">Inicio!$D$11</definedName>
    <definedName name="Prestamo">Inicio!$S$21</definedName>
    <definedName name="Reserva">Inicio!$S$11</definedName>
    <definedName name="sdoPmoVig">Inicio!$D$17</definedName>
    <definedName name="sdoPrestVig">Inicio!$D$17</definedName>
    <definedName name="sdoQuincUltRbo">Inicio!$D$13</definedName>
    <definedName name="sueldoQuincenalUltimoRecibo">Inicio!$D$13</definedName>
    <definedName name="_xlnm.Print_Titles" localSheetId="1">'Tabla de amortización'!$1:$27</definedName>
  </definedNames>
  <calcPr calcId="145621"/>
</workbook>
</file>

<file path=xl/calcChain.xml><?xml version="1.0" encoding="utf-8"?>
<calcChain xmlns="http://schemas.openxmlformats.org/spreadsheetml/2006/main">
  <c r="D9" i="2" l="1"/>
  <c r="E21" i="6" l="1"/>
  <c r="D36" i="6"/>
  <c r="A22" i="7"/>
  <c r="B7" i="2"/>
  <c r="D7" i="2"/>
  <c r="D8" i="2"/>
  <c r="H8" i="2"/>
  <c r="I8" i="2" s="1"/>
  <c r="H9" i="2"/>
  <c r="I11" i="2"/>
  <c r="B21" i="2"/>
  <c r="B22" i="2"/>
  <c r="D22" i="2"/>
  <c r="D23" i="2" s="1"/>
  <c r="B23" i="2"/>
  <c r="C23" i="2"/>
  <c r="B24" i="2"/>
  <c r="B25" i="2" s="1"/>
  <c r="B26" i="2" s="1"/>
  <c r="B27" i="2" s="1"/>
  <c r="B28" i="2" s="1"/>
  <c r="B29" i="2" s="1"/>
  <c r="B30" i="2" s="1"/>
  <c r="B31" i="2" s="1"/>
  <c r="B32" i="2" s="1"/>
  <c r="B33" i="2" s="1"/>
  <c r="B34" i="2" s="1"/>
  <c r="B35" i="2" s="1"/>
  <c r="B36" i="2" s="1"/>
  <c r="B37" i="2" s="1"/>
  <c r="B38" i="2" s="1"/>
  <c r="B39" i="2" s="1"/>
  <c r="B40" i="2" s="1"/>
  <c r="B41" i="2" s="1"/>
  <c r="B42" i="2" s="1"/>
  <c r="D24" i="2"/>
  <c r="B43" i="2"/>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43" i="2" s="1"/>
  <c r="B444" i="2" s="1"/>
  <c r="B445" i="2" s="1"/>
  <c r="B446" i="2" s="1"/>
  <c r="B447" i="2" s="1"/>
  <c r="B448" i="2" s="1"/>
  <c r="B449" i="2" s="1"/>
  <c r="B450" i="2" s="1"/>
  <c r="B451" i="2" s="1"/>
  <c r="B452" i="2" s="1"/>
  <c r="B453" i="2" s="1"/>
  <c r="B454" i="2" s="1"/>
  <c r="B455" i="2" s="1"/>
  <c r="B456" i="2" s="1"/>
  <c r="B457" i="2" s="1"/>
  <c r="B458" i="2" s="1"/>
  <c r="B459" i="2" s="1"/>
  <c r="B460" i="2" s="1"/>
  <c r="B461" i="2" s="1"/>
  <c r="B462" i="2" s="1"/>
  <c r="B463" i="2" s="1"/>
  <c r="B464" i="2" s="1"/>
  <c r="B465" i="2" s="1"/>
  <c r="B466" i="2" s="1"/>
  <c r="B467" i="2" s="1"/>
  <c r="B468" i="2" s="1"/>
  <c r="B469" i="2" s="1"/>
  <c r="B470" i="2" s="1"/>
  <c r="B471" i="2" s="1"/>
  <c r="B472" i="2" s="1"/>
  <c r="B473" i="2" s="1"/>
  <c r="B474" i="2" s="1"/>
  <c r="B475" i="2" s="1"/>
  <c r="B476" i="2" s="1"/>
  <c r="B477" i="2" s="1"/>
  <c r="B478" i="2" s="1"/>
  <c r="B479" i="2" s="1"/>
  <c r="B480" i="2" s="1"/>
  <c r="B481" i="2" s="1"/>
  <c r="B482" i="2" s="1"/>
  <c r="B483" i="2" s="1"/>
  <c r="B484" i="2" s="1"/>
  <c r="B485" i="2" s="1"/>
  <c r="B486" i="2" s="1"/>
  <c r="B487" i="2" s="1"/>
  <c r="B488" i="2" s="1"/>
  <c r="B489" i="2" s="1"/>
  <c r="B490" i="2" s="1"/>
  <c r="B491" i="2" s="1"/>
  <c r="B492" i="2" s="1"/>
  <c r="B493" i="2" s="1"/>
  <c r="B494" i="2" s="1"/>
  <c r="B495" i="2" s="1"/>
  <c r="B496" i="2" s="1"/>
  <c r="B497" i="2" s="1"/>
  <c r="B498" i="2" s="1"/>
  <c r="B499" i="2" s="1"/>
  <c r="B500" i="2" s="1"/>
  <c r="B501" i="2" s="1"/>
  <c r="B502" i="2" s="1"/>
  <c r="J8" i="2" l="1"/>
  <c r="I9" i="2"/>
  <c r="O26" i="6" s="1"/>
  <c r="D34" i="6" s="1"/>
  <c r="D38" i="6" s="1"/>
  <c r="I13" i="2" s="1"/>
  <c r="J9" i="2"/>
  <c r="C24" i="2"/>
  <c r="D25" i="2"/>
  <c r="E24" i="6"/>
  <c r="D35" i="6" s="1"/>
  <c r="C30" i="6" l="1"/>
  <c r="I12" i="2" s="1"/>
  <c r="D11" i="2"/>
  <c r="D12" i="2"/>
  <c r="H27" i="2" s="1"/>
  <c r="D26" i="2"/>
  <c r="C25" i="2"/>
  <c r="E21" i="2" l="1"/>
  <c r="C26" i="2"/>
  <c r="D27" i="2"/>
  <c r="D28" i="2" l="1"/>
  <c r="C27" i="2"/>
  <c r="G21" i="2"/>
  <c r="I14" i="2"/>
  <c r="F21" i="2"/>
  <c r="I21" i="2" s="1"/>
  <c r="E22" i="2" s="1"/>
  <c r="G22" i="2" l="1"/>
  <c r="F22" i="2"/>
  <c r="D29" i="2"/>
  <c r="C28" i="2"/>
  <c r="I22" i="2" l="1"/>
  <c r="E23" i="2" s="1"/>
  <c r="F23" i="2" s="1"/>
  <c r="D30" i="2"/>
  <c r="C29" i="2"/>
  <c r="G23" i="2" l="1"/>
  <c r="I23" i="2" s="1"/>
  <c r="E24" i="2" s="1"/>
  <c r="D31" i="2"/>
  <c r="C30" i="2"/>
  <c r="G24" i="2" l="1"/>
  <c r="F24" i="2"/>
  <c r="I24" i="2" s="1"/>
  <c r="E25" i="2" s="1"/>
  <c r="D32" i="2"/>
  <c r="C31" i="2"/>
  <c r="F25" i="2" l="1"/>
  <c r="G25" i="2"/>
  <c r="D33" i="2"/>
  <c r="C32" i="2"/>
  <c r="I25" i="2" l="1"/>
  <c r="E26" i="2" s="1"/>
  <c r="D34" i="2"/>
  <c r="C33" i="2"/>
  <c r="G26" i="2" l="1"/>
  <c r="F26" i="2"/>
  <c r="D35" i="2"/>
  <c r="C34" i="2"/>
  <c r="I26" i="2" l="1"/>
  <c r="E27" i="2" s="1"/>
  <c r="F27" i="2"/>
  <c r="I27" i="2" s="1"/>
  <c r="E28" i="2" s="1"/>
  <c r="F28" i="2" s="1"/>
  <c r="G27" i="2"/>
  <c r="D36" i="2"/>
  <c r="C35" i="2"/>
  <c r="G28" i="2" l="1"/>
  <c r="D37" i="2"/>
  <c r="C36" i="2"/>
  <c r="H28" i="2" l="1"/>
  <c r="I28" i="2" s="1"/>
  <c r="E29" i="2" s="1"/>
  <c r="D38" i="2"/>
  <c r="C37" i="2"/>
  <c r="F29" i="2" l="1"/>
  <c r="G29" i="2"/>
  <c r="D39" i="2"/>
  <c r="C38" i="2"/>
  <c r="H29" i="2" l="1"/>
  <c r="I29" i="2" s="1"/>
  <c r="E30" i="2" s="1"/>
  <c r="D40" i="2"/>
  <c r="C39" i="2"/>
  <c r="F30" i="2" l="1"/>
  <c r="G30" i="2"/>
  <c r="H30" i="2"/>
  <c r="D41" i="2"/>
  <c r="C40" i="2"/>
  <c r="D42" i="2" l="1"/>
  <c r="C41" i="2"/>
  <c r="I30" i="2"/>
  <c r="E31" i="2" s="1"/>
  <c r="D43" i="2" l="1"/>
  <c r="C42" i="2"/>
  <c r="F31" i="2"/>
  <c r="G31" i="2"/>
  <c r="H31" i="2" l="1"/>
  <c r="D44" i="2"/>
  <c r="C43" i="2"/>
  <c r="D45" i="2" l="1"/>
  <c r="C44" i="2"/>
  <c r="I31" i="2"/>
  <c r="E32" i="2" s="1"/>
  <c r="D46" i="2" l="1"/>
  <c r="C45" i="2"/>
  <c r="F32" i="2"/>
  <c r="G32" i="2"/>
  <c r="H32" i="2" l="1"/>
  <c r="I32" i="2"/>
  <c r="E33" i="2" s="1"/>
  <c r="D47" i="2"/>
  <c r="C46" i="2"/>
  <c r="D48" i="2" l="1"/>
  <c r="C47" i="2"/>
  <c r="F33" i="2"/>
  <c r="H33" i="2" s="1"/>
  <c r="G33" i="2"/>
  <c r="I33" i="2" l="1"/>
  <c r="E34" i="2" s="1"/>
  <c r="F34" i="2" s="1"/>
  <c r="D49" i="2"/>
  <c r="C48" i="2"/>
  <c r="G34" i="2" l="1"/>
  <c r="H34" i="2" s="1"/>
  <c r="D50" i="2"/>
  <c r="C49" i="2"/>
  <c r="D51" i="2" l="1"/>
  <c r="C50" i="2"/>
  <c r="I34" i="2"/>
  <c r="E35" i="2" s="1"/>
  <c r="F35" i="2" l="1"/>
  <c r="G35" i="2"/>
  <c r="H35" i="2" s="1"/>
  <c r="D52" i="2"/>
  <c r="C51" i="2"/>
  <c r="I35" i="2" l="1"/>
  <c r="E36" i="2" s="1"/>
  <c r="F36" i="2" s="1"/>
  <c r="D53" i="2"/>
  <c r="C52" i="2"/>
  <c r="G36" i="2" l="1"/>
  <c r="H36" i="2" s="1"/>
  <c r="I36" i="2" s="1"/>
  <c r="E37" i="2" s="1"/>
  <c r="D54" i="2"/>
  <c r="C53" i="2"/>
  <c r="F37" i="2" l="1"/>
  <c r="G37" i="2"/>
  <c r="D55" i="2"/>
  <c r="C54" i="2"/>
  <c r="H37" i="2" l="1"/>
  <c r="I37" i="2" s="1"/>
  <c r="E38" i="2" s="1"/>
  <c r="D56" i="2"/>
  <c r="C55" i="2"/>
  <c r="G38" i="2" l="1"/>
  <c r="F38" i="2"/>
  <c r="H38" i="2" s="1"/>
  <c r="D57" i="2"/>
  <c r="C56" i="2"/>
  <c r="D58" i="2" l="1"/>
  <c r="C57" i="2"/>
  <c r="I38" i="2"/>
  <c r="E39" i="2" s="1"/>
  <c r="G39" i="2" l="1"/>
  <c r="F39" i="2"/>
  <c r="D59" i="2"/>
  <c r="C58" i="2"/>
  <c r="H39" i="2" l="1"/>
  <c r="I39" i="2" s="1"/>
  <c r="E40" i="2" s="1"/>
  <c r="D60" i="2"/>
  <c r="C59" i="2"/>
  <c r="G40" i="2" l="1"/>
  <c r="F40" i="2"/>
  <c r="H40" i="2" s="1"/>
  <c r="D61" i="2"/>
  <c r="C60" i="2"/>
  <c r="I40" i="2" l="1"/>
  <c r="E41" i="2" s="1"/>
  <c r="F41" i="2" s="1"/>
  <c r="C61" i="2"/>
  <c r="D62" i="2"/>
  <c r="G41" i="2" l="1"/>
  <c r="H41" i="2"/>
  <c r="D63" i="2"/>
  <c r="C62" i="2"/>
  <c r="I41" i="2" l="1"/>
  <c r="E42" i="2" s="1"/>
  <c r="F42" i="2"/>
  <c r="G42" i="2"/>
  <c r="H42" i="2"/>
  <c r="D64" i="2"/>
  <c r="C63" i="2"/>
  <c r="I42" i="2" l="1"/>
  <c r="E43" i="2" s="1"/>
  <c r="D65" i="2"/>
  <c r="C64" i="2"/>
  <c r="F43" i="2" l="1"/>
  <c r="G43" i="2"/>
  <c r="H43" i="2" s="1"/>
  <c r="D66" i="2"/>
  <c r="C65" i="2"/>
  <c r="I43" i="2" l="1"/>
  <c r="E44" i="2" s="1"/>
  <c r="G44" i="2" s="1"/>
  <c r="D67" i="2"/>
  <c r="C66" i="2"/>
  <c r="F44" i="2" l="1"/>
  <c r="H44" i="2" s="1"/>
  <c r="D68" i="2"/>
  <c r="C67" i="2"/>
  <c r="D69" i="2" l="1"/>
  <c r="C68" i="2"/>
  <c r="I44" i="2"/>
  <c r="E45" i="2" s="1"/>
  <c r="D70" i="2" l="1"/>
  <c r="C69" i="2"/>
  <c r="F45" i="2"/>
  <c r="G45" i="2"/>
  <c r="H45" i="2" l="1"/>
  <c r="I45" i="2" s="1"/>
  <c r="E46" i="2" s="1"/>
  <c r="D71" i="2"/>
  <c r="C70" i="2"/>
  <c r="G46" i="2" l="1"/>
  <c r="F46" i="2"/>
  <c r="H46" i="2" s="1"/>
  <c r="D72" i="2"/>
  <c r="C71" i="2"/>
  <c r="D73" i="2" l="1"/>
  <c r="C72" i="2"/>
  <c r="I46" i="2"/>
  <c r="E47" i="2" s="1"/>
  <c r="G47" i="2" l="1"/>
  <c r="F47" i="2"/>
  <c r="D74" i="2"/>
  <c r="C73" i="2"/>
  <c r="H47" i="2" l="1"/>
  <c r="I47" i="2" s="1"/>
  <c r="E48" i="2" s="1"/>
  <c r="D75" i="2"/>
  <c r="C74" i="2"/>
  <c r="G48" i="2" l="1"/>
  <c r="F48" i="2"/>
  <c r="D76" i="2"/>
  <c r="C75" i="2"/>
  <c r="H48" i="2"/>
  <c r="I48" i="2" l="1"/>
  <c r="E49" i="2" s="1"/>
  <c r="F49" i="2" s="1"/>
  <c r="G49" i="2"/>
  <c r="C76" i="2"/>
  <c r="D77" i="2"/>
  <c r="H49" i="2" l="1"/>
  <c r="I49" i="2" s="1"/>
  <c r="E50" i="2" s="1"/>
  <c r="C77" i="2"/>
  <c r="D78" i="2"/>
  <c r="F50" i="2" l="1"/>
  <c r="G50" i="2"/>
  <c r="H50" i="2" s="1"/>
  <c r="C78" i="2"/>
  <c r="D79" i="2"/>
  <c r="I50" i="2" l="1"/>
  <c r="E51" i="2" s="1"/>
  <c r="C79" i="2"/>
  <c r="D80" i="2"/>
  <c r="F51" i="2" l="1"/>
  <c r="G51" i="2"/>
  <c r="C80" i="2"/>
  <c r="D81" i="2"/>
  <c r="C81" i="2" l="1"/>
  <c r="D82" i="2"/>
  <c r="H51" i="2"/>
  <c r="I51" i="2" s="1"/>
  <c r="E52" i="2" s="1"/>
  <c r="C82" i="2" l="1"/>
  <c r="D83" i="2"/>
  <c r="G52" i="2"/>
  <c r="F52" i="2"/>
  <c r="H52" i="2" l="1"/>
  <c r="I52" i="2" s="1"/>
  <c r="E53" i="2" s="1"/>
  <c r="C83" i="2"/>
  <c r="D84" i="2"/>
  <c r="C84" i="2" l="1"/>
  <c r="D85" i="2"/>
  <c r="F53" i="2"/>
  <c r="H53" i="2" s="1"/>
  <c r="G53" i="2"/>
  <c r="I53" i="2" l="1"/>
  <c r="E54" i="2" s="1"/>
  <c r="G54" i="2" s="1"/>
  <c r="C85" i="2"/>
  <c r="D86" i="2"/>
  <c r="F54" i="2" l="1"/>
  <c r="H54" i="2" s="1"/>
  <c r="I54" i="2" s="1"/>
  <c r="E55" i="2" s="1"/>
  <c r="C86" i="2"/>
  <c r="D87" i="2"/>
  <c r="C87" i="2" l="1"/>
  <c r="D88" i="2"/>
  <c r="G55" i="2"/>
  <c r="F55" i="2"/>
  <c r="H55" i="2" s="1"/>
  <c r="I55" i="2" l="1"/>
  <c r="E56" i="2" s="1"/>
  <c r="G56" i="2" s="1"/>
  <c r="C88" i="2"/>
  <c r="D89" i="2"/>
  <c r="F56" i="2" l="1"/>
  <c r="H56" i="2"/>
  <c r="D90" i="2"/>
  <c r="C89" i="2"/>
  <c r="D91" i="2" l="1"/>
  <c r="C90" i="2"/>
  <c r="I56" i="2"/>
  <c r="E57" i="2" s="1"/>
  <c r="F57" i="2" l="1"/>
  <c r="G57" i="2"/>
  <c r="D92" i="2"/>
  <c r="C91" i="2"/>
  <c r="H57" i="2" l="1"/>
  <c r="D93" i="2"/>
  <c r="C92" i="2"/>
  <c r="D94" i="2" l="1"/>
  <c r="C93" i="2"/>
  <c r="I57" i="2"/>
  <c r="E58" i="2" s="1"/>
  <c r="D95" i="2" l="1"/>
  <c r="C94" i="2"/>
  <c r="G58" i="2"/>
  <c r="F58" i="2"/>
  <c r="H58" i="2" l="1"/>
  <c r="I58" i="2" s="1"/>
  <c r="E59" i="2" s="1"/>
  <c r="D96" i="2"/>
  <c r="C95" i="2"/>
  <c r="D97" i="2" l="1"/>
  <c r="C96" i="2"/>
  <c r="F59" i="2"/>
  <c r="H59" i="2" s="1"/>
  <c r="G59" i="2"/>
  <c r="I59" i="2" l="1"/>
  <c r="E60" i="2" s="1"/>
  <c r="F60" i="2" s="1"/>
  <c r="G60" i="2"/>
  <c r="D98" i="2"/>
  <c r="C97" i="2"/>
  <c r="H60" i="2"/>
  <c r="I60" i="2" l="1"/>
  <c r="E61" i="2" s="1"/>
  <c r="F61" i="2" s="1"/>
  <c r="D99" i="2"/>
  <c r="C98" i="2"/>
  <c r="G61" i="2" l="1"/>
  <c r="H61" i="2"/>
  <c r="D100" i="2"/>
  <c r="C99" i="2"/>
  <c r="I61" i="2" l="1"/>
  <c r="E62" i="2" s="1"/>
  <c r="G62" i="2"/>
  <c r="H62" i="2" s="1"/>
  <c r="F62" i="2"/>
  <c r="D101" i="2"/>
  <c r="C100" i="2"/>
  <c r="I62" i="2" l="1"/>
  <c r="E63" i="2" s="1"/>
  <c r="F63" i="2" s="1"/>
  <c r="G63" i="2"/>
  <c r="H63" i="2" s="1"/>
  <c r="I63" i="2" s="1"/>
  <c r="E64" i="2" s="1"/>
  <c r="D102" i="2"/>
  <c r="C101" i="2"/>
  <c r="F64" i="2" l="1"/>
  <c r="G64" i="2"/>
  <c r="D103" i="2"/>
  <c r="C102" i="2"/>
  <c r="D104" i="2" l="1"/>
  <c r="C103" i="2"/>
  <c r="H64" i="2"/>
  <c r="D105" i="2" l="1"/>
  <c r="C104" i="2"/>
  <c r="I64" i="2"/>
  <c r="E65" i="2" s="1"/>
  <c r="F65" i="2" l="1"/>
  <c r="G65" i="2"/>
  <c r="D106" i="2"/>
  <c r="C105" i="2"/>
  <c r="H65" i="2" l="1"/>
  <c r="D107" i="2"/>
  <c r="C106" i="2"/>
  <c r="I65" i="2"/>
  <c r="E66" i="2" s="1"/>
  <c r="F66" i="2" l="1"/>
  <c r="G66" i="2"/>
  <c r="D108" i="2"/>
  <c r="C107" i="2"/>
  <c r="H66" i="2" l="1"/>
  <c r="I66" i="2" s="1"/>
  <c r="E67" i="2" s="1"/>
  <c r="D109" i="2"/>
  <c r="C108" i="2"/>
  <c r="D110" i="2" l="1"/>
  <c r="C109" i="2"/>
  <c r="F67" i="2"/>
  <c r="G67" i="2"/>
  <c r="H67" i="2" l="1"/>
  <c r="I67" i="2" s="1"/>
  <c r="E68" i="2" s="1"/>
  <c r="D111" i="2"/>
  <c r="C110" i="2"/>
  <c r="F68" i="2" l="1"/>
  <c r="G68" i="2"/>
  <c r="H68" i="2" s="1"/>
  <c r="D112" i="2"/>
  <c r="C111" i="2"/>
  <c r="I68" i="2" l="1"/>
  <c r="E69" i="2" s="1"/>
  <c r="F69" i="2" s="1"/>
  <c r="D113" i="2"/>
  <c r="C112" i="2"/>
  <c r="G69" i="2" l="1"/>
  <c r="H69" i="2" s="1"/>
  <c r="I69" i="2" s="1"/>
  <c r="E70" i="2" s="1"/>
  <c r="D114" i="2"/>
  <c r="C113" i="2"/>
  <c r="F70" i="2" l="1"/>
  <c r="G70" i="2"/>
  <c r="H70" i="2" s="1"/>
  <c r="D115" i="2"/>
  <c r="C114" i="2"/>
  <c r="I70" i="2" l="1"/>
  <c r="E71" i="2" s="1"/>
  <c r="F71" i="2" s="1"/>
  <c r="D116" i="2"/>
  <c r="C115" i="2"/>
  <c r="G71" i="2" l="1"/>
  <c r="H71" i="2"/>
  <c r="D117" i="2"/>
  <c r="C116" i="2"/>
  <c r="I71" i="2" l="1"/>
  <c r="E72" i="2" s="1"/>
  <c r="G72" i="2"/>
  <c r="H72" i="2" s="1"/>
  <c r="F72" i="2"/>
  <c r="D118" i="2"/>
  <c r="C117" i="2"/>
  <c r="I72" i="2" l="1"/>
  <c r="E73" i="2" s="1"/>
  <c r="F73" i="2"/>
  <c r="G73" i="2"/>
  <c r="H73" i="2"/>
  <c r="D119" i="2"/>
  <c r="C118" i="2"/>
  <c r="I73" i="2" l="1"/>
  <c r="E74" i="2" s="1"/>
  <c r="G74" i="2" s="1"/>
  <c r="D120" i="2"/>
  <c r="C119" i="2"/>
  <c r="F74" i="2" l="1"/>
  <c r="H74" i="2" s="1"/>
  <c r="D121" i="2"/>
  <c r="C120" i="2"/>
  <c r="I74" i="2" l="1"/>
  <c r="E75" i="2" s="1"/>
  <c r="G75" i="2" s="1"/>
  <c r="D122" i="2"/>
  <c r="C121" i="2"/>
  <c r="F75" i="2" l="1"/>
  <c r="H75" i="2" s="1"/>
  <c r="I75" i="2" s="1"/>
  <c r="E76" i="2" s="1"/>
  <c r="D123" i="2"/>
  <c r="C122" i="2"/>
  <c r="D124" i="2" l="1"/>
  <c r="C123" i="2"/>
  <c r="F76" i="2"/>
  <c r="H76" i="2" s="1"/>
  <c r="G76" i="2"/>
  <c r="D125" i="2" l="1"/>
  <c r="C124" i="2"/>
  <c r="I76" i="2"/>
  <c r="E77" i="2" s="1"/>
  <c r="G77" i="2" l="1"/>
  <c r="F77" i="2"/>
  <c r="D126" i="2"/>
  <c r="C125" i="2"/>
  <c r="H77" i="2" l="1"/>
  <c r="I77" i="2" s="1"/>
  <c r="E78" i="2" s="1"/>
  <c r="D127" i="2"/>
  <c r="C126" i="2"/>
  <c r="D128" i="2" l="1"/>
  <c r="C127" i="2"/>
  <c r="G78" i="2"/>
  <c r="F78" i="2"/>
  <c r="H78" i="2" s="1"/>
  <c r="I78" i="2" l="1"/>
  <c r="E79" i="2" s="1"/>
  <c r="G79" i="2" s="1"/>
  <c r="D129" i="2"/>
  <c r="C128" i="2"/>
  <c r="F79" i="2" l="1"/>
  <c r="H79" i="2" s="1"/>
  <c r="I79" i="2" s="1"/>
  <c r="E80" i="2" s="1"/>
  <c r="D130" i="2"/>
  <c r="C129" i="2"/>
  <c r="G80" i="2" l="1"/>
  <c r="F80" i="2"/>
  <c r="H80" i="2"/>
  <c r="I80" i="2" s="1"/>
  <c r="E81" i="2" s="1"/>
  <c r="G81" i="2" s="1"/>
  <c r="D131" i="2"/>
  <c r="C130" i="2"/>
  <c r="F81" i="2" l="1"/>
  <c r="H81" i="2"/>
  <c r="D132" i="2"/>
  <c r="C131" i="2"/>
  <c r="I81" i="2" l="1"/>
  <c r="E82" i="2" s="1"/>
  <c r="F82" i="2" s="1"/>
  <c r="D133" i="2"/>
  <c r="C132" i="2"/>
  <c r="G82" i="2" l="1"/>
  <c r="H82" i="2" s="1"/>
  <c r="I82" i="2" s="1"/>
  <c r="E83" i="2" s="1"/>
  <c r="D134" i="2"/>
  <c r="C133" i="2"/>
  <c r="F83" i="2" l="1"/>
  <c r="G83" i="2"/>
  <c r="H83" i="2"/>
  <c r="I83" i="2" s="1"/>
  <c r="E84" i="2" s="1"/>
  <c r="D135" i="2"/>
  <c r="C134" i="2"/>
  <c r="G84" i="2" l="1"/>
  <c r="F84" i="2"/>
  <c r="D136" i="2"/>
  <c r="C135" i="2"/>
  <c r="H84" i="2" l="1"/>
  <c r="I84" i="2" s="1"/>
  <c r="E85" i="2" s="1"/>
  <c r="D137" i="2"/>
  <c r="C136" i="2"/>
  <c r="G85" i="2" l="1"/>
  <c r="F85" i="2"/>
  <c r="C137" i="2"/>
  <c r="D138" i="2"/>
  <c r="H85" i="2" l="1"/>
  <c r="I85" i="2" s="1"/>
  <c r="E86" i="2" s="1"/>
  <c r="G86" i="2" s="1"/>
  <c r="C138" i="2"/>
  <c r="D139" i="2"/>
  <c r="F86" i="2" l="1"/>
  <c r="H86" i="2"/>
  <c r="D140" i="2"/>
  <c r="C139" i="2"/>
  <c r="I86" i="2" l="1"/>
  <c r="E87" i="2" s="1"/>
  <c r="F87" i="2"/>
  <c r="H87" i="2" s="1"/>
  <c r="G87" i="2"/>
  <c r="C140" i="2"/>
  <c r="D141" i="2"/>
  <c r="D142" i="2" l="1"/>
  <c r="C141" i="2"/>
  <c r="I87" i="2"/>
  <c r="E88" i="2" s="1"/>
  <c r="G88" i="2" l="1"/>
  <c r="F88" i="2"/>
  <c r="C142" i="2"/>
  <c r="D143" i="2"/>
  <c r="D144" i="2" l="1"/>
  <c r="C143" i="2"/>
  <c r="H88" i="2"/>
  <c r="C144" i="2" l="1"/>
  <c r="D145" i="2"/>
  <c r="I88" i="2"/>
  <c r="E89" i="2" s="1"/>
  <c r="F89" i="2" l="1"/>
  <c r="G89" i="2"/>
  <c r="D146" i="2"/>
  <c r="C145" i="2"/>
  <c r="H89" i="2" l="1"/>
  <c r="I89" i="2" s="1"/>
  <c r="E90" i="2" s="1"/>
  <c r="C146" i="2"/>
  <c r="D147" i="2"/>
  <c r="F90" i="2" l="1"/>
  <c r="G90" i="2"/>
  <c r="D148" i="2"/>
  <c r="C147" i="2"/>
  <c r="H90" i="2"/>
  <c r="I90" i="2" l="1"/>
  <c r="E91" i="2" s="1"/>
  <c r="F91" i="2" s="1"/>
  <c r="C148" i="2"/>
  <c r="D149" i="2"/>
  <c r="G91" i="2" l="1"/>
  <c r="H91" i="2" s="1"/>
  <c r="D150" i="2"/>
  <c r="C149" i="2"/>
  <c r="C150" i="2" l="1"/>
  <c r="D151" i="2"/>
  <c r="I91" i="2"/>
  <c r="E92" i="2" s="1"/>
  <c r="F92" i="2" l="1"/>
  <c r="G92" i="2"/>
  <c r="D152" i="2"/>
  <c r="C151" i="2"/>
  <c r="C152" i="2" l="1"/>
  <c r="D153" i="2"/>
  <c r="H92" i="2"/>
  <c r="D154" i="2" l="1"/>
  <c r="C153" i="2"/>
  <c r="I92" i="2"/>
  <c r="E93" i="2" s="1"/>
  <c r="F93" i="2" l="1"/>
  <c r="G93" i="2"/>
  <c r="C154" i="2"/>
  <c r="D155" i="2"/>
  <c r="H93" i="2" l="1"/>
  <c r="I93" i="2"/>
  <c r="E94" i="2" s="1"/>
  <c r="D156" i="2"/>
  <c r="C155" i="2"/>
  <c r="C156" i="2" l="1"/>
  <c r="D157" i="2"/>
  <c r="F94" i="2"/>
  <c r="G94" i="2"/>
  <c r="D158" i="2" l="1"/>
  <c r="C157" i="2"/>
  <c r="H94" i="2"/>
  <c r="I94" i="2" s="1"/>
  <c r="E95" i="2" s="1"/>
  <c r="F95" i="2" l="1"/>
  <c r="G95" i="2"/>
  <c r="C158" i="2"/>
  <c r="D159" i="2"/>
  <c r="H95" i="2" l="1"/>
  <c r="D160" i="2"/>
  <c r="C159" i="2"/>
  <c r="C160" i="2" l="1"/>
  <c r="D161" i="2"/>
  <c r="I95" i="2"/>
  <c r="E96" i="2" s="1"/>
  <c r="F96" i="2" l="1"/>
  <c r="G96" i="2"/>
  <c r="H96" i="2" s="1"/>
  <c r="C161" i="2"/>
  <c r="D162" i="2"/>
  <c r="I96" i="2" l="1"/>
  <c r="E97" i="2" s="1"/>
  <c r="F97" i="2" s="1"/>
  <c r="C162" i="2"/>
  <c r="D163" i="2"/>
  <c r="G97" i="2" l="1"/>
  <c r="H97" i="2" s="1"/>
  <c r="I97" i="2" s="1"/>
  <c r="E98" i="2" s="1"/>
  <c r="C163" i="2"/>
  <c r="D164" i="2"/>
  <c r="C164" i="2" l="1"/>
  <c r="D165" i="2"/>
  <c r="F98" i="2"/>
  <c r="H98" i="2" s="1"/>
  <c r="G98" i="2"/>
  <c r="I98" i="2" l="1"/>
  <c r="E99" i="2" s="1"/>
  <c r="F99" i="2" s="1"/>
  <c r="C165" i="2"/>
  <c r="D166" i="2"/>
  <c r="G99" i="2" l="1"/>
  <c r="H99" i="2"/>
  <c r="C166" i="2"/>
  <c r="D167" i="2"/>
  <c r="I99" i="2" l="1"/>
  <c r="E100" i="2" s="1"/>
  <c r="G100" i="2" s="1"/>
  <c r="F100" i="2"/>
  <c r="H100" i="2" s="1"/>
  <c r="C167" i="2"/>
  <c r="D168" i="2"/>
  <c r="I100" i="2" l="1"/>
  <c r="E101" i="2" s="1"/>
  <c r="G101" i="2" s="1"/>
  <c r="C168" i="2"/>
  <c r="D169" i="2"/>
  <c r="F101" i="2" l="1"/>
  <c r="H101" i="2"/>
  <c r="C169" i="2"/>
  <c r="D170" i="2"/>
  <c r="C170" i="2" l="1"/>
  <c r="D171" i="2"/>
  <c r="I101" i="2"/>
  <c r="E102" i="2" s="1"/>
  <c r="F102" i="2" l="1"/>
  <c r="G102" i="2"/>
  <c r="C171" i="2"/>
  <c r="D172" i="2"/>
  <c r="H102" i="2" l="1"/>
  <c r="C172" i="2"/>
  <c r="D173" i="2"/>
  <c r="I102" i="2"/>
  <c r="E103" i="2" s="1"/>
  <c r="F103" i="2" l="1"/>
  <c r="G103" i="2"/>
  <c r="H103" i="2" s="1"/>
  <c r="C173" i="2"/>
  <c r="D174" i="2"/>
  <c r="I103" i="2" l="1"/>
  <c r="E104" i="2" s="1"/>
  <c r="F104" i="2" s="1"/>
  <c r="C174" i="2"/>
  <c r="D175" i="2"/>
  <c r="G104" i="2" l="1"/>
  <c r="H104" i="2" s="1"/>
  <c r="C175" i="2"/>
  <c r="D176" i="2"/>
  <c r="C176" i="2" l="1"/>
  <c r="D177" i="2"/>
  <c r="I104" i="2"/>
  <c r="E105" i="2" s="1"/>
  <c r="F105" i="2" l="1"/>
  <c r="G105" i="2"/>
  <c r="C177" i="2"/>
  <c r="D178" i="2"/>
  <c r="C178" i="2" l="1"/>
  <c r="D179" i="2"/>
  <c r="H105" i="2"/>
  <c r="C179" i="2" l="1"/>
  <c r="D180" i="2"/>
  <c r="I105" i="2"/>
  <c r="E106" i="2" s="1"/>
  <c r="F106" i="2" l="1"/>
  <c r="G106" i="2"/>
  <c r="H106" i="2" s="1"/>
  <c r="C180" i="2"/>
  <c r="D181" i="2"/>
  <c r="I106" i="2" l="1"/>
  <c r="E107" i="2" s="1"/>
  <c r="F107" i="2" s="1"/>
  <c r="C181" i="2"/>
  <c r="D182" i="2"/>
  <c r="G107" i="2" l="1"/>
  <c r="H107" i="2"/>
  <c r="I107" i="2" s="1"/>
  <c r="E108" i="2" s="1"/>
  <c r="C182" i="2"/>
  <c r="D183" i="2"/>
  <c r="F108" i="2" l="1"/>
  <c r="G108" i="2"/>
  <c r="H108" i="2" s="1"/>
  <c r="C183" i="2"/>
  <c r="D184" i="2"/>
  <c r="I108" i="2" l="1"/>
  <c r="E109" i="2" s="1"/>
  <c r="F109" i="2" s="1"/>
  <c r="C184" i="2"/>
  <c r="D185" i="2"/>
  <c r="G109" i="2" l="1"/>
  <c r="H109" i="2" s="1"/>
  <c r="C185" i="2"/>
  <c r="D186" i="2"/>
  <c r="C186" i="2" l="1"/>
  <c r="D187" i="2"/>
  <c r="I109" i="2"/>
  <c r="E110" i="2" s="1"/>
  <c r="F110" i="2" l="1"/>
  <c r="G110" i="2"/>
  <c r="D188" i="2"/>
  <c r="C187" i="2"/>
  <c r="H110" i="2" l="1"/>
  <c r="D189" i="2"/>
  <c r="C188" i="2"/>
  <c r="I110" i="2"/>
  <c r="E111" i="2" s="1"/>
  <c r="F111" i="2" l="1"/>
  <c r="G111" i="2"/>
  <c r="D190" i="2"/>
  <c r="C189" i="2"/>
  <c r="H111" i="2" l="1"/>
  <c r="D191" i="2"/>
  <c r="C190" i="2"/>
  <c r="D192" i="2" l="1"/>
  <c r="C191" i="2"/>
  <c r="I111" i="2"/>
  <c r="E112" i="2" s="1"/>
  <c r="F112" i="2" l="1"/>
  <c r="G112" i="2"/>
  <c r="D193" i="2"/>
  <c r="C192" i="2"/>
  <c r="H112" i="2" l="1"/>
  <c r="I112" i="2" s="1"/>
  <c r="E113" i="2" s="1"/>
  <c r="D194" i="2"/>
  <c r="C193" i="2"/>
  <c r="D195" i="2" l="1"/>
  <c r="C194" i="2"/>
  <c r="F113" i="2"/>
  <c r="G113" i="2"/>
  <c r="H113" i="2" l="1"/>
  <c r="I113" i="2"/>
  <c r="E114" i="2" s="1"/>
  <c r="F114" i="2" s="1"/>
  <c r="D196" i="2"/>
  <c r="C195" i="2"/>
  <c r="G114" i="2" l="1"/>
  <c r="H114" i="2" s="1"/>
  <c r="D197" i="2"/>
  <c r="C196" i="2"/>
  <c r="D198" i="2" l="1"/>
  <c r="C197" i="2"/>
  <c r="I114" i="2"/>
  <c r="E115" i="2" s="1"/>
  <c r="F115" i="2" l="1"/>
  <c r="G115" i="2"/>
  <c r="D199" i="2"/>
  <c r="C198" i="2"/>
  <c r="D200" i="2" l="1"/>
  <c r="C199" i="2"/>
  <c r="H115" i="2"/>
  <c r="D201" i="2" l="1"/>
  <c r="C200" i="2"/>
  <c r="I115" i="2"/>
  <c r="E116" i="2" s="1"/>
  <c r="F116" i="2" l="1"/>
  <c r="G116" i="2"/>
  <c r="D202" i="2"/>
  <c r="C201" i="2"/>
  <c r="D203" i="2" l="1"/>
  <c r="C202" i="2"/>
  <c r="H116" i="2"/>
  <c r="I116" i="2" s="1"/>
  <c r="E117" i="2" s="1"/>
  <c r="F117" i="2" l="1"/>
  <c r="G117" i="2"/>
  <c r="D204" i="2"/>
  <c r="C203" i="2"/>
  <c r="H117" i="2" l="1"/>
  <c r="I117" i="2" s="1"/>
  <c r="E118" i="2" s="1"/>
  <c r="D205" i="2"/>
  <c r="C204" i="2"/>
  <c r="D206" i="2" l="1"/>
  <c r="C205" i="2"/>
  <c r="F118" i="2"/>
  <c r="G118" i="2"/>
  <c r="H118" i="2" l="1"/>
  <c r="I118" i="2"/>
  <c r="E119" i="2" s="1"/>
  <c r="D207" i="2"/>
  <c r="C206" i="2"/>
  <c r="F119" i="2" l="1"/>
  <c r="G119" i="2"/>
  <c r="D208" i="2"/>
  <c r="C207" i="2"/>
  <c r="H119" i="2" l="1"/>
  <c r="I119" i="2" s="1"/>
  <c r="E120" i="2" s="1"/>
  <c r="C208" i="2"/>
  <c r="D209" i="2"/>
  <c r="C209" i="2" l="1"/>
  <c r="D210" i="2"/>
  <c r="F120" i="2"/>
  <c r="G120" i="2"/>
  <c r="H120" i="2" s="1"/>
  <c r="I120" i="2" s="1"/>
  <c r="E121" i="2" s="1"/>
  <c r="F121" i="2" l="1"/>
  <c r="G121" i="2"/>
  <c r="C210" i="2"/>
  <c r="D211" i="2"/>
  <c r="H121" i="2" l="1"/>
  <c r="I121" i="2" s="1"/>
  <c r="E122" i="2" s="1"/>
  <c r="C211" i="2"/>
  <c r="D212" i="2"/>
  <c r="C212" i="2" l="1"/>
  <c r="D213" i="2"/>
  <c r="F122" i="2"/>
  <c r="G122" i="2"/>
  <c r="H122" i="2" l="1"/>
  <c r="I122" i="2" s="1"/>
  <c r="E123" i="2" s="1"/>
  <c r="C213" i="2"/>
  <c r="D214" i="2"/>
  <c r="F123" i="2" l="1"/>
  <c r="G123" i="2"/>
  <c r="C214" i="2"/>
  <c r="D215" i="2"/>
  <c r="H123" i="2" l="1"/>
  <c r="I123" i="2" s="1"/>
  <c r="E124" i="2" s="1"/>
  <c r="C215" i="2"/>
  <c r="D216" i="2"/>
  <c r="F124" i="2" l="1"/>
  <c r="G124" i="2"/>
  <c r="C216" i="2"/>
  <c r="D217" i="2"/>
  <c r="H124" i="2" l="1"/>
  <c r="C217" i="2"/>
  <c r="D218" i="2"/>
  <c r="C218" i="2" l="1"/>
  <c r="D219" i="2"/>
  <c r="I124" i="2"/>
  <c r="E125" i="2" s="1"/>
  <c r="F125" i="2" l="1"/>
  <c r="G125" i="2"/>
  <c r="C219" i="2"/>
  <c r="D220" i="2"/>
  <c r="H125" i="2" l="1"/>
  <c r="C220" i="2"/>
  <c r="D221" i="2"/>
  <c r="I125" i="2" l="1"/>
  <c r="E126" i="2" s="1"/>
  <c r="C221" i="2"/>
  <c r="D222" i="2"/>
  <c r="F126" i="2" l="1"/>
  <c r="G126" i="2"/>
  <c r="C222" i="2"/>
  <c r="D223" i="2"/>
  <c r="H126" i="2" l="1"/>
  <c r="C223" i="2"/>
  <c r="D224" i="2"/>
  <c r="C224" i="2" l="1"/>
  <c r="D225" i="2"/>
  <c r="I126" i="2"/>
  <c r="E127" i="2" s="1"/>
  <c r="F127" i="2" l="1"/>
  <c r="G127" i="2"/>
  <c r="C225" i="2"/>
  <c r="D226" i="2"/>
  <c r="C226" i="2" l="1"/>
  <c r="D227" i="2"/>
  <c r="H127" i="2"/>
  <c r="C227" i="2" l="1"/>
  <c r="D228" i="2"/>
  <c r="I127" i="2"/>
  <c r="E128" i="2" s="1"/>
  <c r="F128" i="2" l="1"/>
  <c r="G128" i="2"/>
  <c r="C228" i="2"/>
  <c r="D229" i="2"/>
  <c r="H128" i="2" l="1"/>
  <c r="I128" i="2" s="1"/>
  <c r="E129" i="2" s="1"/>
  <c r="C229" i="2"/>
  <c r="D230" i="2"/>
  <c r="F129" i="2" l="1"/>
  <c r="G129" i="2"/>
  <c r="H129" i="2" s="1"/>
  <c r="C230" i="2"/>
  <c r="D231" i="2"/>
  <c r="I129" i="2" l="1"/>
  <c r="E130" i="2" s="1"/>
  <c r="F130" i="2" s="1"/>
  <c r="C231" i="2"/>
  <c r="D232" i="2"/>
  <c r="G130" i="2" l="1"/>
  <c r="H130" i="2"/>
  <c r="C232" i="2"/>
  <c r="D233" i="2"/>
  <c r="I130" i="2" l="1"/>
  <c r="E131" i="2" s="1"/>
  <c r="C233" i="2"/>
  <c r="D234" i="2"/>
  <c r="F131" i="2" l="1"/>
  <c r="G131" i="2"/>
  <c r="C234" i="2"/>
  <c r="D235" i="2"/>
  <c r="H131" i="2" l="1"/>
  <c r="C235" i="2"/>
  <c r="D236" i="2"/>
  <c r="I131" i="2" l="1"/>
  <c r="E132" i="2" s="1"/>
  <c r="C236" i="2"/>
  <c r="D237" i="2"/>
  <c r="F132" i="2" l="1"/>
  <c r="G132" i="2"/>
  <c r="C237" i="2"/>
  <c r="D238" i="2"/>
  <c r="H132" i="2" l="1"/>
  <c r="C238" i="2"/>
  <c r="D239" i="2"/>
  <c r="I132" i="2" l="1"/>
  <c r="E133" i="2" s="1"/>
  <c r="C239" i="2"/>
  <c r="D240" i="2"/>
  <c r="F133" i="2" l="1"/>
  <c r="G133" i="2"/>
  <c r="C240" i="2"/>
  <c r="D241" i="2"/>
  <c r="H133" i="2" l="1"/>
  <c r="C241" i="2"/>
  <c r="D242" i="2"/>
  <c r="I133" i="2" l="1"/>
  <c r="E134" i="2" s="1"/>
  <c r="C242" i="2"/>
  <c r="D243" i="2"/>
  <c r="F134" i="2" l="1"/>
  <c r="G134" i="2"/>
  <c r="H134" i="2" s="1"/>
  <c r="C243" i="2"/>
  <c r="D244" i="2"/>
  <c r="I134" i="2" l="1"/>
  <c r="E135" i="2" s="1"/>
  <c r="F135" i="2" s="1"/>
  <c r="C244" i="2"/>
  <c r="D245" i="2"/>
  <c r="G135" i="2" l="1"/>
  <c r="H135" i="2" s="1"/>
  <c r="C245" i="2"/>
  <c r="D246" i="2"/>
  <c r="C246" i="2" l="1"/>
  <c r="D247" i="2"/>
  <c r="I135" i="2"/>
  <c r="E136" i="2" s="1"/>
  <c r="F136" i="2" l="1"/>
  <c r="G136" i="2"/>
  <c r="C247" i="2"/>
  <c r="D248" i="2"/>
  <c r="H136" i="2" l="1"/>
  <c r="C248" i="2"/>
  <c r="D249" i="2"/>
  <c r="I136" i="2" l="1"/>
  <c r="E137" i="2" s="1"/>
  <c r="C249" i="2"/>
  <c r="D250" i="2"/>
  <c r="F137" i="2" l="1"/>
  <c r="G137" i="2"/>
  <c r="C250" i="2"/>
  <c r="D251" i="2"/>
  <c r="C251" i="2" l="1"/>
  <c r="D252" i="2"/>
  <c r="H137" i="2"/>
  <c r="I137" i="2" s="1"/>
  <c r="E138" i="2" s="1"/>
  <c r="F138" i="2" l="1"/>
  <c r="G138" i="2"/>
  <c r="C252" i="2"/>
  <c r="D253" i="2"/>
  <c r="H138" i="2" l="1"/>
  <c r="I138" i="2" s="1"/>
  <c r="E139" i="2" s="1"/>
  <c r="C253" i="2"/>
  <c r="D254" i="2"/>
  <c r="C254" i="2" l="1"/>
  <c r="D255" i="2"/>
  <c r="F139" i="2"/>
  <c r="H139" i="2" s="1"/>
  <c r="G139" i="2"/>
  <c r="I139" i="2" l="1"/>
  <c r="E140" i="2" s="1"/>
  <c r="F140" i="2" s="1"/>
  <c r="C255" i="2"/>
  <c r="D256" i="2"/>
  <c r="G140" i="2" l="1"/>
  <c r="H140" i="2" s="1"/>
  <c r="I140" i="2" s="1"/>
  <c r="E141" i="2" s="1"/>
  <c r="F141" i="2" s="1"/>
  <c r="C256" i="2"/>
  <c r="D257" i="2"/>
  <c r="G141" i="2" l="1"/>
  <c r="H141" i="2" s="1"/>
  <c r="I141" i="2" s="1"/>
  <c r="E142" i="2" s="1"/>
  <c r="C257" i="2"/>
  <c r="D258" i="2"/>
  <c r="C258" i="2" l="1"/>
  <c r="D259" i="2"/>
  <c r="F142" i="2"/>
  <c r="G142" i="2"/>
  <c r="H142" i="2" l="1"/>
  <c r="I142" i="2" s="1"/>
  <c r="E143" i="2" s="1"/>
  <c r="C259" i="2"/>
  <c r="D260" i="2"/>
  <c r="F143" i="2" l="1"/>
  <c r="G143" i="2"/>
  <c r="H143" i="2" s="1"/>
  <c r="C260" i="2"/>
  <c r="D261" i="2"/>
  <c r="I143" i="2" l="1"/>
  <c r="E144" i="2" s="1"/>
  <c r="C261" i="2"/>
  <c r="D262" i="2"/>
  <c r="F144" i="2" l="1"/>
  <c r="G144" i="2"/>
  <c r="C262" i="2"/>
  <c r="D263" i="2"/>
  <c r="H144" i="2" l="1"/>
  <c r="I144" i="2"/>
  <c r="E145" i="2" s="1"/>
  <c r="C263" i="2"/>
  <c r="D264" i="2"/>
  <c r="C264" i="2" l="1"/>
  <c r="D265" i="2"/>
  <c r="F145" i="2"/>
  <c r="G145" i="2"/>
  <c r="H145" i="2" l="1"/>
  <c r="C265" i="2"/>
  <c r="D266" i="2"/>
  <c r="I145" i="2"/>
  <c r="E146" i="2" s="1"/>
  <c r="C266" i="2" l="1"/>
  <c r="D267" i="2"/>
  <c r="F146" i="2"/>
  <c r="G146" i="2"/>
  <c r="C267" i="2" l="1"/>
  <c r="D268" i="2"/>
  <c r="H146" i="2"/>
  <c r="I146" i="2" s="1"/>
  <c r="E147" i="2" s="1"/>
  <c r="C268" i="2" l="1"/>
  <c r="D269" i="2"/>
  <c r="F147" i="2"/>
  <c r="G147" i="2"/>
  <c r="H147" i="2" s="1"/>
  <c r="I147" i="2" l="1"/>
  <c r="E148" i="2" s="1"/>
  <c r="C269" i="2"/>
  <c r="D270" i="2"/>
  <c r="F148" i="2" l="1"/>
  <c r="G148" i="2"/>
  <c r="H148" i="2" s="1"/>
  <c r="C270" i="2"/>
  <c r="D271" i="2"/>
  <c r="I148" i="2" l="1"/>
  <c r="E149" i="2" s="1"/>
  <c r="F149" i="2" s="1"/>
  <c r="C271" i="2"/>
  <c r="D272" i="2"/>
  <c r="G149" i="2" l="1"/>
  <c r="C272" i="2"/>
  <c r="D273" i="2"/>
  <c r="H149" i="2"/>
  <c r="I149" i="2" s="1"/>
  <c r="E150" i="2" s="1"/>
  <c r="F150" i="2" l="1"/>
  <c r="G150" i="2"/>
  <c r="C273" i="2"/>
  <c r="D274" i="2"/>
  <c r="H150" i="2" l="1"/>
  <c r="I150" i="2" s="1"/>
  <c r="E151" i="2" s="1"/>
  <c r="C274" i="2"/>
  <c r="D275" i="2"/>
  <c r="F151" i="2" l="1"/>
  <c r="G151" i="2"/>
  <c r="C275" i="2"/>
  <c r="D276" i="2"/>
  <c r="H151" i="2" l="1"/>
  <c r="I151" i="2"/>
  <c r="E152" i="2" s="1"/>
  <c r="C276" i="2"/>
  <c r="D277" i="2"/>
  <c r="C277" i="2" l="1"/>
  <c r="D278" i="2"/>
  <c r="F152" i="2"/>
  <c r="G152" i="2"/>
  <c r="H152" i="2" l="1"/>
  <c r="I152" i="2"/>
  <c r="E153" i="2" s="1"/>
  <c r="F153" i="2" s="1"/>
  <c r="C278" i="2"/>
  <c r="D279" i="2"/>
  <c r="G153" i="2" l="1"/>
  <c r="H153" i="2" s="1"/>
  <c r="I153" i="2" s="1"/>
  <c r="E154" i="2" s="1"/>
  <c r="C279" i="2"/>
  <c r="D280" i="2"/>
  <c r="F154" i="2" l="1"/>
  <c r="G154" i="2"/>
  <c r="C280" i="2"/>
  <c r="D281" i="2"/>
  <c r="H154" i="2" l="1"/>
  <c r="I154" i="2" s="1"/>
  <c r="E155" i="2" s="1"/>
  <c r="C281" i="2"/>
  <c r="D282" i="2"/>
  <c r="F155" i="2" l="1"/>
  <c r="G155" i="2"/>
  <c r="C282" i="2"/>
  <c r="D283" i="2"/>
  <c r="C283" i="2" l="1"/>
  <c r="D284" i="2"/>
  <c r="H155" i="2"/>
  <c r="C284" i="2" l="1"/>
  <c r="D285" i="2"/>
  <c r="I155" i="2"/>
  <c r="E156" i="2" s="1"/>
  <c r="F156" i="2" l="1"/>
  <c r="G156" i="2"/>
  <c r="C285" i="2"/>
  <c r="D286" i="2"/>
  <c r="H156" i="2" l="1"/>
  <c r="C286" i="2"/>
  <c r="D287" i="2"/>
  <c r="I156" i="2" l="1"/>
  <c r="E157" i="2" s="1"/>
  <c r="C287" i="2"/>
  <c r="D288" i="2"/>
  <c r="F157" i="2" l="1"/>
  <c r="G157" i="2"/>
  <c r="C288" i="2"/>
  <c r="D289" i="2"/>
  <c r="C289" i="2" l="1"/>
  <c r="D290" i="2"/>
  <c r="H157" i="2"/>
  <c r="I157" i="2" s="1"/>
  <c r="E158" i="2" s="1"/>
  <c r="C290" i="2" l="1"/>
  <c r="D291" i="2"/>
  <c r="F158" i="2"/>
  <c r="G158" i="2"/>
  <c r="H158" i="2" s="1"/>
  <c r="I158" i="2" l="1"/>
  <c r="E159" i="2" s="1"/>
  <c r="C291" i="2"/>
  <c r="D292" i="2"/>
  <c r="F159" i="2" l="1"/>
  <c r="G159" i="2"/>
  <c r="C292" i="2"/>
  <c r="D293" i="2"/>
  <c r="H159" i="2" l="1"/>
  <c r="C293" i="2"/>
  <c r="D294" i="2"/>
  <c r="I159" i="2" l="1"/>
  <c r="E160" i="2" s="1"/>
  <c r="C294" i="2"/>
  <c r="D295" i="2"/>
  <c r="G160" i="2" l="1"/>
  <c r="F160" i="2"/>
  <c r="H160" i="2" s="1"/>
  <c r="C295" i="2"/>
  <c r="D296" i="2"/>
  <c r="C296" i="2" l="1"/>
  <c r="D297" i="2"/>
  <c r="I160" i="2"/>
  <c r="E161" i="2" s="1"/>
  <c r="G161" i="2" l="1"/>
  <c r="F161" i="2"/>
  <c r="H161" i="2" s="1"/>
  <c r="C297" i="2"/>
  <c r="D298" i="2"/>
  <c r="I161" i="2" l="1"/>
  <c r="E162" i="2" s="1"/>
  <c r="G162" i="2" s="1"/>
  <c r="C298" i="2"/>
  <c r="D299" i="2"/>
  <c r="F162" i="2" l="1"/>
  <c r="H162" i="2" s="1"/>
  <c r="C299" i="2"/>
  <c r="D300" i="2"/>
  <c r="I162" i="2" l="1"/>
  <c r="E163" i="2" s="1"/>
  <c r="G163" i="2" s="1"/>
  <c r="C300" i="2"/>
  <c r="D301" i="2"/>
  <c r="F163" i="2" l="1"/>
  <c r="H163" i="2"/>
  <c r="I163" i="2" s="1"/>
  <c r="E164" i="2" s="1"/>
  <c r="C301" i="2"/>
  <c r="D302" i="2"/>
  <c r="G164" i="2" l="1"/>
  <c r="F164" i="2"/>
  <c r="H164" i="2" s="1"/>
  <c r="C302" i="2"/>
  <c r="D303" i="2"/>
  <c r="C303" i="2" l="1"/>
  <c r="D304" i="2"/>
  <c r="I164" i="2"/>
  <c r="E165" i="2" s="1"/>
  <c r="G165" i="2" l="1"/>
  <c r="F165" i="2"/>
  <c r="C304" i="2"/>
  <c r="D305" i="2"/>
  <c r="C305" i="2" l="1"/>
  <c r="D306" i="2"/>
  <c r="H165" i="2"/>
  <c r="C306" i="2" l="1"/>
  <c r="D307" i="2"/>
  <c r="I165" i="2"/>
  <c r="E166" i="2" s="1"/>
  <c r="G166" i="2" l="1"/>
  <c r="F166" i="2"/>
  <c r="H166" i="2" s="1"/>
  <c r="C307" i="2"/>
  <c r="D308" i="2"/>
  <c r="I166" i="2" l="1"/>
  <c r="E167" i="2" s="1"/>
  <c r="G167" i="2" s="1"/>
  <c r="C308" i="2"/>
  <c r="D309" i="2"/>
  <c r="F167" i="2" l="1"/>
  <c r="H167" i="2" s="1"/>
  <c r="C309" i="2"/>
  <c r="D310" i="2"/>
  <c r="I167" i="2" l="1"/>
  <c r="E168" i="2" s="1"/>
  <c r="G168" i="2" s="1"/>
  <c r="C310" i="2"/>
  <c r="D311" i="2"/>
  <c r="F168" i="2" l="1"/>
  <c r="H168" i="2" s="1"/>
  <c r="C311" i="2"/>
  <c r="D312" i="2"/>
  <c r="I168" i="2" l="1"/>
  <c r="E169" i="2" s="1"/>
  <c r="C312" i="2"/>
  <c r="D313" i="2"/>
  <c r="F169" i="2" l="1"/>
  <c r="G169" i="2"/>
  <c r="C313" i="2"/>
  <c r="D314" i="2"/>
  <c r="H169" i="2" l="1"/>
  <c r="I169" i="2" s="1"/>
  <c r="E170" i="2" s="1"/>
  <c r="C314" i="2"/>
  <c r="D315" i="2"/>
  <c r="G170" i="2" l="1"/>
  <c r="F170" i="2"/>
  <c r="H170" i="2" s="1"/>
  <c r="C315" i="2"/>
  <c r="D316" i="2"/>
  <c r="I170" i="2" l="1"/>
  <c r="E171" i="2" s="1"/>
  <c r="C316" i="2"/>
  <c r="D317" i="2"/>
  <c r="G171" i="2" l="1"/>
  <c r="F171" i="2"/>
  <c r="H171" i="2" s="1"/>
  <c r="C317" i="2"/>
  <c r="D318" i="2"/>
  <c r="I171" i="2" l="1"/>
  <c r="E172" i="2" s="1"/>
  <c r="C318" i="2"/>
  <c r="D319" i="2"/>
  <c r="G172" i="2" l="1"/>
  <c r="F172" i="2"/>
  <c r="C319" i="2"/>
  <c r="D320" i="2"/>
  <c r="H172" i="2" l="1"/>
  <c r="I172" i="2" s="1"/>
  <c r="E173" i="2" s="1"/>
  <c r="C320" i="2"/>
  <c r="D321" i="2"/>
  <c r="F173" i="2" l="1"/>
  <c r="G173" i="2"/>
  <c r="C321" i="2"/>
  <c r="D322" i="2"/>
  <c r="H173" i="2" l="1"/>
  <c r="I173" i="2"/>
  <c r="E174" i="2" s="1"/>
  <c r="F174" i="2" s="1"/>
  <c r="C322" i="2"/>
  <c r="D323" i="2"/>
  <c r="G174" i="2" l="1"/>
  <c r="H174" i="2" s="1"/>
  <c r="C323" i="2"/>
  <c r="D324" i="2"/>
  <c r="I174" i="2" l="1"/>
  <c r="E175" i="2" s="1"/>
  <c r="G175" i="2" s="1"/>
  <c r="C324" i="2"/>
  <c r="D325" i="2"/>
  <c r="F175" i="2" l="1"/>
  <c r="H175" i="2" s="1"/>
  <c r="I175" i="2"/>
  <c r="E176" i="2" s="1"/>
  <c r="F176" i="2" s="1"/>
  <c r="C325" i="2"/>
  <c r="D326" i="2"/>
  <c r="G176" i="2" l="1"/>
  <c r="H176" i="2" s="1"/>
  <c r="C326" i="2"/>
  <c r="D327" i="2"/>
  <c r="I176" i="2" l="1"/>
  <c r="E177" i="2" s="1"/>
  <c r="G177" i="2" s="1"/>
  <c r="C327" i="2"/>
  <c r="D328" i="2"/>
  <c r="F177" i="2" l="1"/>
  <c r="H177" i="2" s="1"/>
  <c r="I177" i="2" s="1"/>
  <c r="E178" i="2" s="1"/>
  <c r="G178" i="2" s="1"/>
  <c r="H178" i="2" s="1"/>
  <c r="C328" i="2"/>
  <c r="D329" i="2"/>
  <c r="F178" i="2"/>
  <c r="I178" i="2" l="1"/>
  <c r="E179" i="2" s="1"/>
  <c r="G179" i="2" s="1"/>
  <c r="C329" i="2"/>
  <c r="D330" i="2"/>
  <c r="F179" i="2" l="1"/>
  <c r="H179" i="2"/>
  <c r="I179" i="2" s="1"/>
  <c r="E180" i="2" s="1"/>
  <c r="C330" i="2"/>
  <c r="D331" i="2"/>
  <c r="G180" i="2" l="1"/>
  <c r="F180" i="2"/>
  <c r="H180" i="2" s="1"/>
  <c r="C331" i="2"/>
  <c r="D332" i="2"/>
  <c r="I180" i="2" l="1"/>
  <c r="E181" i="2" s="1"/>
  <c r="C332" i="2"/>
  <c r="D333" i="2"/>
  <c r="G181" i="2" l="1"/>
  <c r="F181" i="2"/>
  <c r="C333" i="2"/>
  <c r="D334" i="2"/>
  <c r="H181" i="2" l="1"/>
  <c r="I181" i="2" s="1"/>
  <c r="E182" i="2" s="1"/>
  <c r="C334" i="2"/>
  <c r="D335" i="2"/>
  <c r="C335" i="2" l="1"/>
  <c r="D336" i="2"/>
  <c r="G182" i="2"/>
  <c r="H182" i="2" s="1"/>
  <c r="F182" i="2"/>
  <c r="I182" i="2" l="1"/>
  <c r="E183" i="2" s="1"/>
  <c r="G183" i="2" s="1"/>
  <c r="C336" i="2"/>
  <c r="D337" i="2"/>
  <c r="F183" i="2" l="1"/>
  <c r="H183" i="2" s="1"/>
  <c r="C337" i="2"/>
  <c r="D338" i="2"/>
  <c r="I183" i="2" l="1"/>
  <c r="E184" i="2" s="1"/>
  <c r="F184" i="2" s="1"/>
  <c r="C338" i="2"/>
  <c r="D339" i="2"/>
  <c r="G184" i="2" l="1"/>
  <c r="H184" i="2" s="1"/>
  <c r="I184" i="2" s="1"/>
  <c r="E185" i="2" s="1"/>
  <c r="C339" i="2"/>
  <c r="D340" i="2"/>
  <c r="G185" i="2" l="1"/>
  <c r="F185" i="2"/>
  <c r="H185" i="2" s="1"/>
  <c r="C340" i="2"/>
  <c r="D341" i="2"/>
  <c r="I185" i="2" l="1"/>
  <c r="E186" i="2" s="1"/>
  <c r="F186" i="2" s="1"/>
  <c r="C341" i="2"/>
  <c r="D342" i="2"/>
  <c r="G186" i="2" l="1"/>
  <c r="H186" i="2" s="1"/>
  <c r="C342" i="2"/>
  <c r="D343" i="2"/>
  <c r="I186" i="2" l="1"/>
  <c r="E187" i="2" s="1"/>
  <c r="F187" i="2" s="1"/>
  <c r="G187" i="2"/>
  <c r="C343" i="2"/>
  <c r="D344" i="2"/>
  <c r="H187" i="2" l="1"/>
  <c r="I187" i="2" s="1"/>
  <c r="E188" i="2" s="1"/>
  <c r="C344" i="2"/>
  <c r="D345" i="2"/>
  <c r="F188" i="2" l="1"/>
  <c r="G188" i="2"/>
  <c r="H188" i="2"/>
  <c r="I188" i="2" s="1"/>
  <c r="E189" i="2" s="1"/>
  <c r="C345" i="2"/>
  <c r="D346" i="2"/>
  <c r="G189" i="2" l="1"/>
  <c r="F189" i="2"/>
  <c r="C346" i="2"/>
  <c r="D347" i="2"/>
  <c r="H189" i="2" l="1"/>
  <c r="C347" i="2"/>
  <c r="D348" i="2"/>
  <c r="I189" i="2" l="1"/>
  <c r="E190" i="2" s="1"/>
  <c r="C348" i="2"/>
  <c r="D349" i="2"/>
  <c r="C349" i="2" l="1"/>
  <c r="D350" i="2"/>
  <c r="F190" i="2"/>
  <c r="H190" i="2" s="1"/>
  <c r="G190" i="2"/>
  <c r="I190" i="2" l="1"/>
  <c r="E191" i="2" s="1"/>
  <c r="G191" i="2" s="1"/>
  <c r="C350" i="2"/>
  <c r="D351" i="2"/>
  <c r="F191" i="2" l="1"/>
  <c r="H191" i="2" s="1"/>
  <c r="C351" i="2"/>
  <c r="D352" i="2"/>
  <c r="I191" i="2" l="1"/>
  <c r="E192" i="2" s="1"/>
  <c r="C352" i="2"/>
  <c r="D353" i="2"/>
  <c r="F192" i="2" l="1"/>
  <c r="G192" i="2"/>
  <c r="C353" i="2"/>
  <c r="D354" i="2"/>
  <c r="C354" i="2" l="1"/>
  <c r="D355" i="2"/>
  <c r="H192" i="2"/>
  <c r="I192" i="2" s="1"/>
  <c r="E193" i="2" s="1"/>
  <c r="G193" i="2" l="1"/>
  <c r="F193" i="2"/>
  <c r="C355" i="2"/>
  <c r="D356" i="2"/>
  <c r="H193" i="2" l="1"/>
  <c r="I193" i="2"/>
  <c r="E194" i="2" s="1"/>
  <c r="F194" i="2" s="1"/>
  <c r="C356" i="2"/>
  <c r="D357" i="2"/>
  <c r="G194" i="2" l="1"/>
  <c r="H194" i="2"/>
  <c r="C357" i="2"/>
  <c r="D358" i="2"/>
  <c r="I194" i="2" l="1"/>
  <c r="E195" i="2" s="1"/>
  <c r="G195" i="2" s="1"/>
  <c r="C358" i="2"/>
  <c r="D359" i="2"/>
  <c r="F195" i="2" l="1"/>
  <c r="H195" i="2" s="1"/>
  <c r="C359" i="2"/>
  <c r="D360" i="2"/>
  <c r="I195" i="2" l="1"/>
  <c r="E196" i="2" s="1"/>
  <c r="G196" i="2" s="1"/>
  <c r="F196" i="2"/>
  <c r="C360" i="2"/>
  <c r="D361" i="2"/>
  <c r="C361" i="2" l="1"/>
  <c r="D362" i="2"/>
  <c r="H196" i="2"/>
  <c r="I196" i="2" s="1"/>
  <c r="E197" i="2" s="1"/>
  <c r="G197" i="2" l="1"/>
  <c r="F197" i="2"/>
  <c r="C362" i="2"/>
  <c r="D363" i="2"/>
  <c r="H197" i="2" l="1"/>
  <c r="I197" i="2" s="1"/>
  <c r="E198" i="2" s="1"/>
  <c r="C363" i="2"/>
  <c r="D364" i="2"/>
  <c r="C364" i="2" l="1"/>
  <c r="D365" i="2"/>
  <c r="F198" i="2"/>
  <c r="H198" i="2" s="1"/>
  <c r="G198" i="2"/>
  <c r="I198" i="2" l="1"/>
  <c r="E199" i="2" s="1"/>
  <c r="G199" i="2" s="1"/>
  <c r="C365" i="2"/>
  <c r="D366" i="2"/>
  <c r="F199" i="2" l="1"/>
  <c r="H199" i="2" s="1"/>
  <c r="I199" i="2" s="1"/>
  <c r="E200" i="2" s="1"/>
  <c r="C366" i="2"/>
  <c r="D367" i="2"/>
  <c r="G200" i="2" l="1"/>
  <c r="F200" i="2"/>
  <c r="H200" i="2"/>
  <c r="C367" i="2"/>
  <c r="D368" i="2"/>
  <c r="C368" i="2" l="1"/>
  <c r="D369" i="2"/>
  <c r="I200" i="2"/>
  <c r="E201" i="2" s="1"/>
  <c r="G201" i="2" l="1"/>
  <c r="F201" i="2"/>
  <c r="C369" i="2"/>
  <c r="D370" i="2"/>
  <c r="H201" i="2" l="1"/>
  <c r="I201" i="2" s="1"/>
  <c r="E202" i="2" s="1"/>
  <c r="C370" i="2"/>
  <c r="D371" i="2"/>
  <c r="F202" i="2" l="1"/>
  <c r="G202" i="2"/>
  <c r="H202" i="2" s="1"/>
  <c r="C371" i="2"/>
  <c r="D372" i="2"/>
  <c r="I202" i="2" l="1"/>
  <c r="E203" i="2" s="1"/>
  <c r="G203" i="2" s="1"/>
  <c r="C372" i="2"/>
  <c r="D373" i="2"/>
  <c r="F203" i="2" l="1"/>
  <c r="H203" i="2" s="1"/>
  <c r="I203" i="2" s="1"/>
  <c r="E204" i="2" s="1"/>
  <c r="C373" i="2"/>
  <c r="D374" i="2"/>
  <c r="C374" i="2" l="1"/>
  <c r="D375" i="2"/>
  <c r="F204" i="2"/>
  <c r="G204" i="2"/>
  <c r="H204" i="2" l="1"/>
  <c r="I204" i="2"/>
  <c r="E205" i="2" s="1"/>
  <c r="C375" i="2"/>
  <c r="D376" i="2"/>
  <c r="C376" i="2" l="1"/>
  <c r="D377" i="2"/>
  <c r="G205" i="2"/>
  <c r="F205" i="2"/>
  <c r="H205" i="2" s="1"/>
  <c r="I205" i="2" l="1"/>
  <c r="E206" i="2" s="1"/>
  <c r="F206" i="2" s="1"/>
  <c r="C377" i="2"/>
  <c r="D378" i="2"/>
  <c r="G206" i="2" l="1"/>
  <c r="H206" i="2" s="1"/>
  <c r="I206" i="2" s="1"/>
  <c r="E207" i="2" s="1"/>
  <c r="C378" i="2"/>
  <c r="D379" i="2"/>
  <c r="G207" i="2" l="1"/>
  <c r="F207" i="2"/>
  <c r="H207" i="2" s="1"/>
  <c r="C379" i="2"/>
  <c r="D380" i="2"/>
  <c r="I207" i="2" l="1"/>
  <c r="E208" i="2" s="1"/>
  <c r="G208" i="2" s="1"/>
  <c r="C380" i="2"/>
  <c r="D381" i="2"/>
  <c r="F208" i="2" l="1"/>
  <c r="H208" i="2"/>
  <c r="C381" i="2"/>
  <c r="D382" i="2"/>
  <c r="C382" i="2" l="1"/>
  <c r="D383" i="2"/>
  <c r="I208" i="2"/>
  <c r="E209" i="2" s="1"/>
  <c r="F209" i="2" l="1"/>
  <c r="G209" i="2"/>
  <c r="C383" i="2"/>
  <c r="D384" i="2"/>
  <c r="H209" i="2" l="1"/>
  <c r="C384" i="2"/>
  <c r="D385" i="2"/>
  <c r="I209" i="2"/>
  <c r="E210" i="2" s="1"/>
  <c r="C385" i="2" l="1"/>
  <c r="D386" i="2"/>
  <c r="F210" i="2"/>
  <c r="G210" i="2"/>
  <c r="H210" i="2" l="1"/>
  <c r="I210" i="2"/>
  <c r="E211" i="2" s="1"/>
  <c r="C386" i="2"/>
  <c r="D387" i="2"/>
  <c r="F211" i="2" l="1"/>
  <c r="G211" i="2"/>
  <c r="C387" i="2"/>
  <c r="D388" i="2"/>
  <c r="H211" i="2" l="1"/>
  <c r="C388" i="2"/>
  <c r="D389" i="2"/>
  <c r="C389" i="2" l="1"/>
  <c r="D390" i="2"/>
  <c r="I211" i="2"/>
  <c r="E212" i="2" s="1"/>
  <c r="F212" i="2" l="1"/>
  <c r="G212" i="2"/>
  <c r="C390" i="2"/>
  <c r="D391" i="2"/>
  <c r="H212" i="2" l="1"/>
  <c r="I212" i="2" s="1"/>
  <c r="E213" i="2" s="1"/>
  <c r="C391" i="2"/>
  <c r="D392" i="2"/>
  <c r="F213" i="2" l="1"/>
  <c r="H213" i="2" s="1"/>
  <c r="G213" i="2"/>
  <c r="C392" i="2"/>
  <c r="D393" i="2"/>
  <c r="I213" i="2" l="1"/>
  <c r="E214" i="2" s="1"/>
  <c r="F214" i="2" s="1"/>
  <c r="C393" i="2"/>
  <c r="D394" i="2"/>
  <c r="G214" i="2" l="1"/>
  <c r="H214" i="2" s="1"/>
  <c r="C394" i="2"/>
  <c r="D395" i="2"/>
  <c r="C395" i="2" l="1"/>
  <c r="D396" i="2"/>
  <c r="I214" i="2"/>
  <c r="E215" i="2" s="1"/>
  <c r="F215" i="2" l="1"/>
  <c r="G215" i="2"/>
  <c r="C396" i="2"/>
  <c r="D397" i="2"/>
  <c r="C397" i="2" l="1"/>
  <c r="D398" i="2"/>
  <c r="H215" i="2"/>
  <c r="I215" i="2" s="1"/>
  <c r="E216" i="2" s="1"/>
  <c r="F216" i="2" l="1"/>
  <c r="H216" i="2" s="1"/>
  <c r="I216" i="2" s="1"/>
  <c r="E217" i="2" s="1"/>
  <c r="G216" i="2"/>
  <c r="C398" i="2"/>
  <c r="D399" i="2"/>
  <c r="F217" i="2" l="1"/>
  <c r="G217" i="2"/>
  <c r="H217" i="2" s="1"/>
  <c r="C399" i="2"/>
  <c r="D400" i="2"/>
  <c r="I217" i="2" l="1"/>
  <c r="E218" i="2" s="1"/>
  <c r="F218" i="2" s="1"/>
  <c r="C400" i="2"/>
  <c r="D401" i="2"/>
  <c r="G218" i="2" l="1"/>
  <c r="H218" i="2"/>
  <c r="C401" i="2"/>
  <c r="D402" i="2"/>
  <c r="C402" i="2" l="1"/>
  <c r="D403" i="2"/>
  <c r="I218" i="2"/>
  <c r="E219" i="2" s="1"/>
  <c r="F219" i="2" l="1"/>
  <c r="G219" i="2"/>
  <c r="C403" i="2"/>
  <c r="D404" i="2"/>
  <c r="H219" i="2" l="1"/>
  <c r="I219" i="2" s="1"/>
  <c r="E220" i="2" s="1"/>
  <c r="C404" i="2"/>
  <c r="D405" i="2"/>
  <c r="F220" i="2" l="1"/>
  <c r="G220" i="2"/>
  <c r="H220" i="2" s="1"/>
  <c r="C405" i="2"/>
  <c r="D406" i="2"/>
  <c r="I220" i="2" l="1"/>
  <c r="E221" i="2" s="1"/>
  <c r="F221" i="2" s="1"/>
  <c r="C406" i="2"/>
  <c r="D407" i="2"/>
  <c r="G221" i="2" l="1"/>
  <c r="H221" i="2" s="1"/>
  <c r="C407" i="2"/>
  <c r="D408" i="2"/>
  <c r="I221" i="2" l="1"/>
  <c r="E222" i="2" s="1"/>
  <c r="F222" i="2" s="1"/>
  <c r="C408" i="2"/>
  <c r="D409" i="2"/>
  <c r="G222" i="2" l="1"/>
  <c r="H222" i="2" s="1"/>
  <c r="I222" i="2"/>
  <c r="E223" i="2" s="1"/>
  <c r="F223" i="2" s="1"/>
  <c r="C409" i="2"/>
  <c r="D410" i="2"/>
  <c r="G223" i="2" l="1"/>
  <c r="H223" i="2" s="1"/>
  <c r="C410" i="2"/>
  <c r="D411" i="2"/>
  <c r="I223" i="2" l="1"/>
  <c r="E224" i="2" s="1"/>
  <c r="F224" i="2" s="1"/>
  <c r="C411" i="2"/>
  <c r="D412" i="2"/>
  <c r="G224" i="2" l="1"/>
  <c r="C412" i="2"/>
  <c r="D413" i="2"/>
  <c r="H224" i="2" l="1"/>
  <c r="I224" i="2" s="1"/>
  <c r="E225" i="2" s="1"/>
  <c r="C413" i="2"/>
  <c r="D414" i="2"/>
  <c r="F225" i="2" l="1"/>
  <c r="G225" i="2"/>
  <c r="C414" i="2"/>
  <c r="D415" i="2"/>
  <c r="H225" i="2" l="1"/>
  <c r="I225" i="2" s="1"/>
  <c r="E226" i="2" s="1"/>
  <c r="G226" i="2" s="1"/>
  <c r="C415" i="2"/>
  <c r="D416" i="2"/>
  <c r="F226" i="2" l="1"/>
  <c r="H226" i="2" s="1"/>
  <c r="D417" i="2"/>
  <c r="C416" i="2"/>
  <c r="I226" i="2" l="1"/>
  <c r="E227" i="2" s="1"/>
  <c r="F227" i="2" s="1"/>
  <c r="D418" i="2"/>
  <c r="C417" i="2"/>
  <c r="G227" i="2" l="1"/>
  <c r="H227" i="2" s="1"/>
  <c r="I227" i="2" s="1"/>
  <c r="E228" i="2" s="1"/>
  <c r="D419" i="2"/>
  <c r="C418" i="2"/>
  <c r="F228" i="2" l="1"/>
  <c r="G228" i="2"/>
  <c r="H228" i="2" s="1"/>
  <c r="D420" i="2"/>
  <c r="C419" i="2"/>
  <c r="I228" i="2" l="1"/>
  <c r="E229" i="2" s="1"/>
  <c r="D421" i="2"/>
  <c r="C420" i="2"/>
  <c r="F229" i="2" l="1"/>
  <c r="G229" i="2"/>
  <c r="D422" i="2"/>
  <c r="C421" i="2"/>
  <c r="H229" i="2" l="1"/>
  <c r="I229" i="2" s="1"/>
  <c r="E230" i="2" s="1"/>
  <c r="D423" i="2"/>
  <c r="C422" i="2"/>
  <c r="F230" i="2" l="1"/>
  <c r="G230" i="2"/>
  <c r="D424" i="2"/>
  <c r="C423" i="2"/>
  <c r="H230" i="2" l="1"/>
  <c r="I230" i="2" s="1"/>
  <c r="E231" i="2" s="1"/>
  <c r="D425" i="2"/>
  <c r="C424" i="2"/>
  <c r="F231" i="2" l="1"/>
  <c r="G231" i="2"/>
  <c r="D426" i="2"/>
  <c r="C425" i="2"/>
  <c r="H231" i="2" l="1"/>
  <c r="I231" i="2" s="1"/>
  <c r="E232" i="2" s="1"/>
  <c r="D427" i="2"/>
  <c r="C426" i="2"/>
  <c r="F232" i="2" l="1"/>
  <c r="G232" i="2"/>
  <c r="D428" i="2"/>
  <c r="C427" i="2"/>
  <c r="H232" i="2" l="1"/>
  <c r="I232" i="2" s="1"/>
  <c r="E233" i="2" s="1"/>
  <c r="D429" i="2"/>
  <c r="C428" i="2"/>
  <c r="F233" i="2" l="1"/>
  <c r="G233" i="2"/>
  <c r="D430" i="2"/>
  <c r="C429" i="2"/>
  <c r="H233" i="2" l="1"/>
  <c r="I233" i="2" s="1"/>
  <c r="E234" i="2" s="1"/>
  <c r="D431" i="2"/>
  <c r="C430" i="2"/>
  <c r="F234" i="2" l="1"/>
  <c r="G234" i="2"/>
  <c r="D432" i="2"/>
  <c r="C431" i="2"/>
  <c r="H234" i="2" l="1"/>
  <c r="I234" i="2" s="1"/>
  <c r="E235" i="2" s="1"/>
  <c r="D433" i="2"/>
  <c r="C432" i="2"/>
  <c r="F235" i="2" l="1"/>
  <c r="G235" i="2"/>
  <c r="H235" i="2" s="1"/>
  <c r="D434" i="2"/>
  <c r="C433" i="2"/>
  <c r="I235" i="2" l="1"/>
  <c r="E236" i="2" s="1"/>
  <c r="D435" i="2"/>
  <c r="C434" i="2"/>
  <c r="F236" i="2" l="1"/>
  <c r="G236" i="2"/>
  <c r="H236" i="2" s="1"/>
  <c r="D436" i="2"/>
  <c r="C435" i="2"/>
  <c r="I236" i="2" l="1"/>
  <c r="E237" i="2" s="1"/>
  <c r="D437" i="2"/>
  <c r="C436" i="2"/>
  <c r="F237" i="2" l="1"/>
  <c r="G237" i="2"/>
  <c r="H237" i="2" s="1"/>
  <c r="D438" i="2"/>
  <c r="C437" i="2"/>
  <c r="I237" i="2" l="1"/>
  <c r="E238" i="2" s="1"/>
  <c r="D439" i="2"/>
  <c r="C438" i="2"/>
  <c r="D440" i="2" l="1"/>
  <c r="C439" i="2"/>
  <c r="F238" i="2"/>
  <c r="G238" i="2"/>
  <c r="H238" i="2" l="1"/>
  <c r="I238" i="2" s="1"/>
  <c r="E239" i="2" s="1"/>
  <c r="D441" i="2"/>
  <c r="C440" i="2"/>
  <c r="F239" i="2" l="1"/>
  <c r="G239" i="2"/>
  <c r="D442" i="2"/>
  <c r="C441" i="2"/>
  <c r="H239" i="2" l="1"/>
  <c r="I239" i="2" s="1"/>
  <c r="E240" i="2" s="1"/>
  <c r="D443" i="2"/>
  <c r="C442" i="2"/>
  <c r="F240" i="2" l="1"/>
  <c r="G240" i="2"/>
  <c r="D444" i="2"/>
  <c r="C443" i="2"/>
  <c r="H240" i="2" l="1"/>
  <c r="I240" i="2" s="1"/>
  <c r="E241" i="2" s="1"/>
  <c r="D445" i="2"/>
  <c r="C444" i="2"/>
  <c r="F241" i="2" l="1"/>
  <c r="G241" i="2"/>
  <c r="H241" i="2" s="1"/>
  <c r="D446" i="2"/>
  <c r="C445" i="2"/>
  <c r="I241" i="2" l="1"/>
  <c r="E242" i="2" s="1"/>
  <c r="D447" i="2"/>
  <c r="C446" i="2"/>
  <c r="F242" i="2" l="1"/>
  <c r="G242" i="2"/>
  <c r="D448" i="2"/>
  <c r="C447" i="2"/>
  <c r="H242" i="2" l="1"/>
  <c r="I242" i="2" s="1"/>
  <c r="E243" i="2" s="1"/>
  <c r="D449" i="2"/>
  <c r="C448" i="2"/>
  <c r="F243" i="2" l="1"/>
  <c r="G243" i="2"/>
  <c r="H243" i="2" s="1"/>
  <c r="D450" i="2"/>
  <c r="C449" i="2"/>
  <c r="I243" i="2" l="1"/>
  <c r="E244" i="2" s="1"/>
  <c r="D451" i="2"/>
  <c r="C450" i="2"/>
  <c r="F244" i="2" l="1"/>
  <c r="G244" i="2"/>
  <c r="D452" i="2"/>
  <c r="C451" i="2"/>
  <c r="H244" i="2" l="1"/>
  <c r="I244" i="2" s="1"/>
  <c r="E245" i="2" s="1"/>
  <c r="D453" i="2"/>
  <c r="C452" i="2"/>
  <c r="F245" i="2" l="1"/>
  <c r="G245" i="2"/>
  <c r="D454" i="2"/>
  <c r="C453" i="2"/>
  <c r="H245" i="2" l="1"/>
  <c r="I245" i="2" s="1"/>
  <c r="E246" i="2" s="1"/>
  <c r="D455" i="2"/>
  <c r="C454" i="2"/>
  <c r="F246" i="2" l="1"/>
  <c r="G246" i="2"/>
  <c r="H246" i="2" s="1"/>
  <c r="D456" i="2"/>
  <c r="C455" i="2"/>
  <c r="I246" i="2" l="1"/>
  <c r="E247" i="2" s="1"/>
  <c r="D457" i="2"/>
  <c r="C456" i="2"/>
  <c r="F247" i="2" l="1"/>
  <c r="G247" i="2"/>
  <c r="D458" i="2"/>
  <c r="C457" i="2"/>
  <c r="H247" i="2" l="1"/>
  <c r="I247" i="2" s="1"/>
  <c r="E248" i="2" s="1"/>
  <c r="D459" i="2"/>
  <c r="C458" i="2"/>
  <c r="F248" i="2" l="1"/>
  <c r="G248" i="2"/>
  <c r="H248" i="2" s="1"/>
  <c r="D460" i="2"/>
  <c r="C459" i="2"/>
  <c r="I248" i="2" l="1"/>
  <c r="E249" i="2" s="1"/>
  <c r="D461" i="2"/>
  <c r="C460" i="2"/>
  <c r="F249" i="2" l="1"/>
  <c r="G249" i="2"/>
  <c r="D462" i="2"/>
  <c r="C461" i="2"/>
  <c r="H249" i="2" l="1"/>
  <c r="I249" i="2" s="1"/>
  <c r="E250" i="2" s="1"/>
  <c r="D463" i="2"/>
  <c r="C462" i="2"/>
  <c r="F250" i="2" l="1"/>
  <c r="G250" i="2"/>
  <c r="H250" i="2" s="1"/>
  <c r="D464" i="2"/>
  <c r="C463" i="2"/>
  <c r="I250" i="2" l="1"/>
  <c r="E251" i="2" s="1"/>
  <c r="D465" i="2"/>
  <c r="C464" i="2"/>
  <c r="G251" i="2" l="1"/>
  <c r="F251" i="2"/>
  <c r="D466" i="2"/>
  <c r="C465" i="2"/>
  <c r="D467" i="2" l="1"/>
  <c r="C466" i="2"/>
  <c r="H251" i="2"/>
  <c r="D468" i="2" l="1"/>
  <c r="C467" i="2"/>
  <c r="I251" i="2"/>
  <c r="E252" i="2" s="1"/>
  <c r="G252" i="2" l="1"/>
  <c r="F252" i="2"/>
  <c r="D469" i="2"/>
  <c r="C468" i="2"/>
  <c r="H252" i="2" l="1"/>
  <c r="D470" i="2"/>
  <c r="C469" i="2"/>
  <c r="D471" i="2" l="1"/>
  <c r="C470" i="2"/>
  <c r="I252" i="2"/>
  <c r="E253" i="2" s="1"/>
  <c r="G253" i="2" l="1"/>
  <c r="F253" i="2"/>
  <c r="D472" i="2"/>
  <c r="C471" i="2"/>
  <c r="D473" i="2" l="1"/>
  <c r="C472" i="2"/>
  <c r="H253" i="2"/>
  <c r="D474" i="2" l="1"/>
  <c r="C473" i="2"/>
  <c r="I253" i="2"/>
  <c r="E254" i="2" s="1"/>
  <c r="D475" i="2" l="1"/>
  <c r="C474" i="2"/>
  <c r="G254" i="2"/>
  <c r="F254" i="2"/>
  <c r="H254" i="2" s="1"/>
  <c r="I254" i="2" l="1"/>
  <c r="E255" i="2" s="1"/>
  <c r="G255" i="2" s="1"/>
  <c r="D476" i="2"/>
  <c r="C475" i="2"/>
  <c r="F255" i="2" l="1"/>
  <c r="H255" i="2" s="1"/>
  <c r="D477" i="2"/>
  <c r="C476" i="2"/>
  <c r="I255" i="2" l="1"/>
  <c r="E256" i="2" s="1"/>
  <c r="F256" i="2" s="1"/>
  <c r="D478" i="2"/>
  <c r="C477" i="2"/>
  <c r="G256" i="2" l="1"/>
  <c r="H256" i="2" s="1"/>
  <c r="D479" i="2"/>
  <c r="C478" i="2"/>
  <c r="D480" i="2" l="1"/>
  <c r="C479" i="2"/>
  <c r="I256" i="2"/>
  <c r="E257" i="2" s="1"/>
  <c r="G257" i="2" l="1"/>
  <c r="F257" i="2"/>
  <c r="H257" i="2" s="1"/>
  <c r="D481" i="2"/>
  <c r="C480" i="2"/>
  <c r="D482" i="2" l="1"/>
  <c r="C481" i="2"/>
  <c r="I257" i="2"/>
  <c r="E258" i="2" s="1"/>
  <c r="G258" i="2" l="1"/>
  <c r="F258" i="2"/>
  <c r="D483" i="2"/>
  <c r="C482" i="2"/>
  <c r="H258" i="2" l="1"/>
  <c r="I258" i="2" s="1"/>
  <c r="D484" i="2"/>
  <c r="C483" i="2"/>
  <c r="E259" i="2" l="1"/>
  <c r="D485" i="2"/>
  <c r="C484" i="2"/>
  <c r="G259" i="2" l="1"/>
  <c r="F259" i="2"/>
  <c r="D486" i="2"/>
  <c r="C485" i="2"/>
  <c r="H259" i="2" l="1"/>
  <c r="I259" i="2" s="1"/>
  <c r="D487" i="2"/>
  <c r="C486" i="2"/>
  <c r="E260" i="2" l="1"/>
  <c r="D488" i="2"/>
  <c r="C487" i="2"/>
  <c r="G260" i="2" l="1"/>
  <c r="F260" i="2"/>
  <c r="D489" i="2"/>
  <c r="C488" i="2"/>
  <c r="H260" i="2" l="1"/>
  <c r="D490" i="2"/>
  <c r="C489" i="2"/>
  <c r="I260" i="2" l="1"/>
  <c r="E261" i="2" s="1"/>
  <c r="D491" i="2"/>
  <c r="C490" i="2"/>
  <c r="G261" i="2" l="1"/>
  <c r="F261" i="2"/>
  <c r="H261" i="2" s="1"/>
  <c r="D492" i="2"/>
  <c r="C491" i="2"/>
  <c r="I261" i="2" l="1"/>
  <c r="E262" i="2" s="1"/>
  <c r="G262" i="2" s="1"/>
  <c r="D493" i="2"/>
  <c r="C492" i="2"/>
  <c r="F262" i="2" l="1"/>
  <c r="H262" i="2" s="1"/>
  <c r="D494" i="2"/>
  <c r="C493" i="2"/>
  <c r="I262" i="2" l="1"/>
  <c r="E263" i="2" s="1"/>
  <c r="D495" i="2"/>
  <c r="C494" i="2"/>
  <c r="F263" i="2" l="1"/>
  <c r="H263" i="2" s="1"/>
  <c r="G263" i="2"/>
  <c r="D496" i="2"/>
  <c r="C495" i="2"/>
  <c r="I263" i="2" l="1"/>
  <c r="E264" i="2" s="1"/>
  <c r="D497" i="2"/>
  <c r="C496" i="2"/>
  <c r="F264" i="2" l="1"/>
  <c r="G264" i="2"/>
  <c r="H264" i="2" s="1"/>
  <c r="D498" i="2"/>
  <c r="C497" i="2"/>
  <c r="I264" i="2" l="1"/>
  <c r="E265" i="2" s="1"/>
  <c r="G265" i="2" s="1"/>
  <c r="D499" i="2"/>
  <c r="C498" i="2"/>
  <c r="F265" i="2" l="1"/>
  <c r="D500" i="2"/>
  <c r="C499" i="2"/>
  <c r="H265" i="2" l="1"/>
  <c r="I265" i="2" s="1"/>
  <c r="E266" i="2" s="1"/>
  <c r="G266" i="2" s="1"/>
  <c r="D501" i="2"/>
  <c r="C500" i="2"/>
  <c r="F266" i="2" l="1"/>
  <c r="H266" i="2" s="1"/>
  <c r="D502" i="2"/>
  <c r="C501" i="2"/>
  <c r="I266" i="2" l="1"/>
  <c r="E267" i="2" s="1"/>
  <c r="G267" i="2" s="1"/>
  <c r="C502" i="2"/>
  <c r="F267" i="2" l="1"/>
  <c r="H267" i="2" s="1"/>
  <c r="I267" i="2" l="1"/>
  <c r="E268" i="2" s="1"/>
  <c r="G268" i="2"/>
  <c r="F268" i="2"/>
  <c r="H268" i="2" s="1"/>
  <c r="I268" i="2" l="1"/>
  <c r="E269" i="2" s="1"/>
  <c r="G269" i="2" l="1"/>
  <c r="F269" i="2"/>
  <c r="H269" i="2"/>
  <c r="I269" i="2" l="1"/>
  <c r="E270" i="2" s="1"/>
  <c r="F270" i="2" s="1"/>
  <c r="G270" i="2" l="1"/>
  <c r="H270" i="2" s="1"/>
  <c r="I270" i="2" l="1"/>
  <c r="E271" i="2" s="1"/>
  <c r="G271" i="2" s="1"/>
  <c r="F271" i="2" l="1"/>
  <c r="H271" i="2" s="1"/>
  <c r="I271" i="2" s="1"/>
  <c r="E272" i="2" s="1"/>
  <c r="F272" i="2" s="1"/>
  <c r="G272" i="2" l="1"/>
  <c r="H272" i="2" s="1"/>
  <c r="I272" i="2" l="1"/>
  <c r="E273" i="2" s="1"/>
  <c r="G273" i="2" s="1"/>
  <c r="F273" i="2" l="1"/>
  <c r="H273" i="2" s="1"/>
  <c r="I273" i="2" l="1"/>
  <c r="E274" i="2" s="1"/>
  <c r="G274" i="2" s="1"/>
  <c r="F274" i="2" l="1"/>
  <c r="H274" i="2" s="1"/>
  <c r="I274" i="2" l="1"/>
  <c r="E275" i="2" s="1"/>
  <c r="F275" i="2" s="1"/>
  <c r="G275" i="2" l="1"/>
  <c r="H275" i="2"/>
  <c r="I275" i="2" s="1"/>
  <c r="E276" i="2" s="1"/>
  <c r="F276" i="2" l="1"/>
  <c r="G276" i="2"/>
  <c r="H276" i="2" s="1"/>
  <c r="I276" i="2" l="1"/>
  <c r="E277" i="2" s="1"/>
  <c r="F277" i="2" l="1"/>
  <c r="G277" i="2"/>
  <c r="H277" i="2"/>
  <c r="I277" i="2" l="1"/>
  <c r="E278" i="2" s="1"/>
  <c r="G278" i="2" l="1"/>
  <c r="F278" i="2"/>
  <c r="H278" i="2" s="1"/>
  <c r="I278" i="2" l="1"/>
  <c r="E279" i="2" s="1"/>
  <c r="F279" i="2" s="1"/>
  <c r="G279" i="2" l="1"/>
  <c r="H279" i="2" l="1"/>
  <c r="I279" i="2" s="1"/>
  <c r="E280" i="2" s="1"/>
  <c r="F280" i="2" l="1"/>
  <c r="G280" i="2"/>
  <c r="H280" i="2" l="1"/>
  <c r="I280" i="2" l="1"/>
  <c r="E281" i="2" s="1"/>
  <c r="F281" i="2" l="1"/>
  <c r="G281" i="2"/>
  <c r="H281" i="2"/>
  <c r="I281" i="2" l="1"/>
  <c r="E282" i="2" s="1"/>
  <c r="G282" i="2"/>
  <c r="F282" i="2"/>
  <c r="H282" i="2" l="1"/>
  <c r="I282" i="2" l="1"/>
  <c r="E283" i="2" s="1"/>
  <c r="F283" i="2" l="1"/>
  <c r="H283" i="2" s="1"/>
  <c r="G283" i="2"/>
  <c r="I283" i="2" l="1"/>
  <c r="E284" i="2" s="1"/>
  <c r="G284" i="2" l="1"/>
  <c r="F284" i="2"/>
  <c r="H284" i="2" l="1"/>
  <c r="I284" i="2" s="1"/>
  <c r="E285" i="2" s="1"/>
  <c r="F285" i="2" l="1"/>
  <c r="G285" i="2"/>
  <c r="H285" i="2" l="1"/>
  <c r="I285" i="2"/>
  <c r="E286" i="2" s="1"/>
  <c r="G286" i="2" l="1"/>
  <c r="H286" i="2" s="1"/>
  <c r="F286" i="2"/>
  <c r="I286" i="2" l="1"/>
  <c r="E287" i="2" s="1"/>
  <c r="F287" i="2" l="1"/>
  <c r="G287" i="2"/>
  <c r="H287" i="2" l="1"/>
  <c r="I287" i="2" l="1"/>
  <c r="E288" i="2" s="1"/>
  <c r="F288" i="2" l="1"/>
  <c r="G288" i="2"/>
  <c r="H288" i="2" s="1"/>
  <c r="I288" i="2" l="1"/>
  <c r="E289" i="2" s="1"/>
  <c r="G289" i="2"/>
  <c r="F289" i="2"/>
  <c r="H289" i="2" s="1"/>
  <c r="I289" i="2" l="1"/>
  <c r="E290" i="2" s="1"/>
  <c r="G290" i="2" l="1"/>
  <c r="F290" i="2"/>
  <c r="H290" i="2"/>
  <c r="I290" i="2" l="1"/>
  <c r="E291" i="2" s="1"/>
  <c r="F291" i="2" l="1"/>
  <c r="G291" i="2"/>
  <c r="H291" i="2" l="1"/>
  <c r="I291" i="2" s="1"/>
  <c r="E292" i="2" s="1"/>
  <c r="G292" i="2" l="1"/>
  <c r="F292" i="2"/>
  <c r="H292" i="2"/>
  <c r="I292" i="2" l="1"/>
  <c r="E293" i="2" s="1"/>
  <c r="G293" i="2" l="1"/>
  <c r="F293" i="2"/>
  <c r="H293" i="2" s="1"/>
  <c r="I293" i="2" l="1"/>
  <c r="E294" i="2" s="1"/>
  <c r="F294" i="2" l="1"/>
  <c r="G294" i="2"/>
  <c r="H294" i="2" l="1"/>
  <c r="I294" i="2" l="1"/>
  <c r="E295" i="2" s="1"/>
  <c r="F295" i="2" l="1"/>
  <c r="G295" i="2"/>
  <c r="I295" i="2" s="1"/>
  <c r="E296" i="2" s="1"/>
  <c r="H295" i="2"/>
  <c r="F296" i="2" l="1"/>
  <c r="G296" i="2"/>
  <c r="H296" i="2" l="1"/>
  <c r="I296" i="2" l="1"/>
  <c r="E297" i="2" s="1"/>
  <c r="G297" i="2" l="1"/>
  <c r="F297" i="2"/>
  <c r="H297" i="2" s="1"/>
  <c r="I297" i="2" l="1"/>
  <c r="E298" i="2" s="1"/>
  <c r="G298" i="2" l="1"/>
  <c r="F298" i="2"/>
  <c r="H298" i="2" s="1"/>
  <c r="I298" i="2" l="1"/>
  <c r="E299" i="2" s="1"/>
  <c r="G299" i="2" l="1"/>
  <c r="F299" i="2"/>
  <c r="H299" i="2" s="1"/>
  <c r="I299" i="2" l="1"/>
  <c r="E300" i="2" s="1"/>
  <c r="G300" i="2" l="1"/>
  <c r="F300" i="2"/>
  <c r="H300" i="2" s="1"/>
  <c r="I300" i="2" l="1"/>
  <c r="E301" i="2" s="1"/>
  <c r="F301" i="2" l="1"/>
  <c r="H301" i="2" s="1"/>
  <c r="G301" i="2"/>
  <c r="I301" i="2" l="1"/>
  <c r="E302" i="2" s="1"/>
  <c r="F302" i="2" l="1"/>
  <c r="G302" i="2"/>
  <c r="H302" i="2"/>
  <c r="I302" i="2" s="1"/>
  <c r="E303" i="2" s="1"/>
  <c r="F303" i="2" l="1"/>
  <c r="G303" i="2"/>
  <c r="H303" i="2" l="1"/>
  <c r="I303" i="2" s="1"/>
  <c r="E304" i="2" s="1"/>
  <c r="F304" i="2" l="1"/>
  <c r="H304" i="2" s="1"/>
  <c r="G304" i="2"/>
  <c r="I304" i="2" l="1"/>
  <c r="E305" i="2" s="1"/>
  <c r="F305" i="2" l="1"/>
  <c r="G305" i="2"/>
  <c r="H305" i="2" l="1"/>
  <c r="I305" i="2"/>
  <c r="E306" i="2" s="1"/>
  <c r="G306" i="2" l="1"/>
  <c r="F306" i="2"/>
  <c r="H306" i="2"/>
  <c r="I306" i="2" l="1"/>
  <c r="E307" i="2" s="1"/>
  <c r="F307" i="2"/>
  <c r="G307" i="2"/>
  <c r="H307" i="2" l="1"/>
  <c r="I307" i="2" l="1"/>
  <c r="E308" i="2" s="1"/>
  <c r="F308" i="2" l="1"/>
  <c r="G308" i="2"/>
  <c r="H308" i="2"/>
  <c r="I308" i="2" l="1"/>
  <c r="E309" i="2" s="1"/>
  <c r="F309" i="2" s="1"/>
  <c r="G309" i="2" l="1"/>
  <c r="H309" i="2" s="1"/>
  <c r="I309" i="2" l="1"/>
  <c r="E310" i="2" s="1"/>
  <c r="G310" i="2" l="1"/>
  <c r="F310" i="2"/>
  <c r="H310" i="2" s="1"/>
  <c r="I310" i="2" s="1"/>
  <c r="E311" i="2" s="1"/>
  <c r="F311" i="2" l="1"/>
  <c r="G311" i="2"/>
  <c r="H311" i="2" l="1"/>
  <c r="I311" i="2" l="1"/>
  <c r="E312" i="2" s="1"/>
  <c r="F312" i="2" l="1"/>
  <c r="G312" i="2"/>
  <c r="H312" i="2" s="1"/>
  <c r="I312" i="2" s="1"/>
  <c r="E313" i="2" s="1"/>
  <c r="F313" i="2" l="1"/>
  <c r="G313" i="2"/>
  <c r="H313" i="2" l="1"/>
  <c r="I313" i="2" l="1"/>
  <c r="E314" i="2" s="1"/>
  <c r="F314" i="2" l="1"/>
  <c r="G314" i="2"/>
  <c r="H314" i="2" s="1"/>
  <c r="I314" i="2" l="1"/>
  <c r="E315" i="2" s="1"/>
  <c r="F315" i="2" l="1"/>
  <c r="G315" i="2"/>
  <c r="H315" i="2" l="1"/>
  <c r="I315" i="2" l="1"/>
  <c r="E316" i="2" s="1"/>
  <c r="F316" i="2" l="1"/>
  <c r="H316" i="2" s="1"/>
  <c r="G316" i="2"/>
  <c r="I316" i="2" l="1"/>
  <c r="E317" i="2" s="1"/>
  <c r="G317" i="2" l="1"/>
  <c r="H317" i="2" s="1"/>
  <c r="F317" i="2"/>
  <c r="I317" i="2" l="1"/>
  <c r="E318" i="2" s="1"/>
  <c r="G318" i="2" l="1"/>
  <c r="F318" i="2"/>
  <c r="H318" i="2"/>
  <c r="I318" i="2" s="1"/>
  <c r="E319" i="2" s="1"/>
  <c r="G319" i="2" l="1"/>
  <c r="F319" i="2"/>
  <c r="H319" i="2" l="1"/>
  <c r="I319" i="2" l="1"/>
  <c r="E320" i="2" s="1"/>
  <c r="F320" i="2" l="1"/>
  <c r="G320" i="2"/>
  <c r="H320" i="2" l="1"/>
  <c r="I320" i="2" s="1"/>
  <c r="E321" i="2" s="1"/>
  <c r="G321" i="2" l="1"/>
  <c r="F321" i="2"/>
  <c r="H321" i="2" l="1"/>
  <c r="I321" i="2" l="1"/>
  <c r="E322" i="2" s="1"/>
  <c r="F322" i="2" l="1"/>
  <c r="H322" i="2" s="1"/>
  <c r="G322" i="2"/>
  <c r="I322" i="2" l="1"/>
  <c r="E323" i="2" s="1"/>
  <c r="F323" i="2" l="1"/>
  <c r="G323" i="2"/>
  <c r="H323" i="2" l="1"/>
  <c r="I323" i="2" l="1"/>
  <c r="E324" i="2" s="1"/>
  <c r="F324" i="2" l="1"/>
  <c r="H324" i="2" s="1"/>
  <c r="I324" i="2" s="1"/>
  <c r="E325" i="2" s="1"/>
  <c r="G324" i="2"/>
  <c r="F325" i="2" l="1"/>
  <c r="G325" i="2"/>
  <c r="H325" i="2" l="1"/>
  <c r="I325" i="2" s="1"/>
  <c r="E326" i="2" s="1"/>
  <c r="F326" i="2" l="1"/>
  <c r="G326" i="2"/>
  <c r="H326" i="2" l="1"/>
  <c r="I326" i="2" s="1"/>
  <c r="E327" i="2" s="1"/>
  <c r="G327" i="2" l="1"/>
  <c r="F327" i="2"/>
  <c r="H327" i="2" l="1"/>
  <c r="I327" i="2" l="1"/>
  <c r="E328" i="2" s="1"/>
  <c r="G328" i="2" l="1"/>
  <c r="H328" i="2" s="1"/>
  <c r="I328" i="2" s="1"/>
  <c r="E329" i="2" s="1"/>
  <c r="F328" i="2"/>
  <c r="F329" i="2" l="1"/>
  <c r="G329" i="2"/>
  <c r="H329" i="2" l="1"/>
  <c r="I329" i="2" s="1"/>
  <c r="E330" i="2" s="1"/>
  <c r="G330" i="2" l="1"/>
  <c r="F330" i="2"/>
  <c r="H330" i="2" l="1"/>
  <c r="I330" i="2" s="1"/>
  <c r="E331" i="2" s="1"/>
  <c r="G331" i="2" l="1"/>
  <c r="F331" i="2"/>
  <c r="H331" i="2" l="1"/>
  <c r="I331" i="2" l="1"/>
  <c r="E332" i="2" s="1"/>
  <c r="G332" i="2" l="1"/>
  <c r="F332" i="2"/>
  <c r="H332" i="2"/>
  <c r="I332" i="2" l="1"/>
  <c r="E333" i="2" s="1"/>
  <c r="F333" i="2" s="1"/>
  <c r="G333" i="2" l="1"/>
  <c r="H333" i="2"/>
  <c r="I333" i="2" l="1"/>
  <c r="E334" i="2" s="1"/>
  <c r="G334" i="2" l="1"/>
  <c r="F334" i="2"/>
  <c r="H334" i="2" l="1"/>
  <c r="I334" i="2"/>
  <c r="E335" i="2" s="1"/>
  <c r="F335" i="2" l="1"/>
  <c r="G335" i="2"/>
  <c r="H335" i="2" l="1"/>
  <c r="I335" i="2" l="1"/>
  <c r="E336" i="2" s="1"/>
  <c r="G336" i="2" l="1"/>
  <c r="F336" i="2"/>
  <c r="H336" i="2"/>
  <c r="I336" i="2" s="1"/>
  <c r="E337" i="2" s="1"/>
  <c r="F337" i="2" l="1"/>
  <c r="G337" i="2"/>
  <c r="H337" i="2" l="1"/>
  <c r="I337" i="2" l="1"/>
  <c r="E338" i="2" s="1"/>
  <c r="G338" i="2" l="1"/>
  <c r="F338" i="2"/>
  <c r="H338" i="2"/>
  <c r="I338" i="2" s="1"/>
  <c r="E339" i="2" s="1"/>
  <c r="G339" i="2" l="1"/>
  <c r="F339" i="2"/>
  <c r="H339" i="2" l="1"/>
  <c r="I339" i="2" l="1"/>
  <c r="E340" i="2" s="1"/>
  <c r="F340" i="2" l="1"/>
  <c r="G340" i="2"/>
  <c r="H340" i="2" l="1"/>
  <c r="I340" i="2" s="1"/>
  <c r="E341" i="2" s="1"/>
  <c r="F341" i="2" l="1"/>
  <c r="G341" i="2"/>
  <c r="H341" i="2" l="1"/>
  <c r="I341" i="2"/>
  <c r="E342" i="2" s="1"/>
  <c r="F342" i="2" l="1"/>
  <c r="G342" i="2"/>
  <c r="H342" i="2" l="1"/>
  <c r="I342" i="2" s="1"/>
  <c r="E343" i="2" s="1"/>
  <c r="G343" i="2" l="1"/>
  <c r="F343" i="2"/>
  <c r="H343" i="2" s="1"/>
  <c r="I343" i="2" l="1"/>
  <c r="E344" i="2" s="1"/>
  <c r="F344" i="2" l="1"/>
  <c r="G344" i="2"/>
  <c r="H344" i="2" l="1"/>
  <c r="I344" i="2" s="1"/>
  <c r="E345" i="2" s="1"/>
  <c r="F345" i="2" s="1"/>
  <c r="G345" i="2" l="1"/>
  <c r="H345" i="2"/>
  <c r="I345" i="2" s="1"/>
  <c r="E346" i="2" s="1"/>
  <c r="F346" i="2" l="1"/>
  <c r="G346" i="2"/>
  <c r="H346" i="2" s="1"/>
  <c r="I346" i="2" l="1"/>
  <c r="E347" i="2" s="1"/>
  <c r="G347" i="2" l="1"/>
  <c r="F347" i="2"/>
  <c r="H347" i="2" s="1"/>
  <c r="I347" i="2" l="1"/>
  <c r="E348" i="2" s="1"/>
  <c r="G348" i="2" l="1"/>
  <c r="F348" i="2"/>
  <c r="H348" i="2" s="1"/>
  <c r="I348" i="2" l="1"/>
  <c r="E349" i="2" s="1"/>
  <c r="G349" i="2" l="1"/>
  <c r="F349" i="2"/>
  <c r="H349" i="2" l="1"/>
  <c r="I349" i="2" l="1"/>
  <c r="E350" i="2" s="1"/>
  <c r="F350" i="2" l="1"/>
  <c r="H350" i="2" s="1"/>
  <c r="I350" i="2" s="1"/>
  <c r="E351" i="2" s="1"/>
  <c r="G350" i="2"/>
  <c r="G351" i="2" l="1"/>
  <c r="F351" i="2"/>
  <c r="H351" i="2" l="1"/>
  <c r="I351" i="2" s="1"/>
  <c r="E352" i="2" s="1"/>
  <c r="F352" i="2" l="1"/>
  <c r="G352" i="2"/>
  <c r="H352" i="2" l="1"/>
  <c r="I352" i="2" l="1"/>
  <c r="E353" i="2" s="1"/>
  <c r="F353" i="2" l="1"/>
  <c r="G353" i="2"/>
  <c r="H353" i="2" l="1"/>
  <c r="I353" i="2" l="1"/>
  <c r="E354" i="2" s="1"/>
  <c r="F354" i="2" l="1"/>
  <c r="G354" i="2"/>
  <c r="H354" i="2"/>
  <c r="I354" i="2" l="1"/>
  <c r="E355" i="2" s="1"/>
  <c r="G355" i="2"/>
  <c r="F355" i="2"/>
  <c r="H355" i="2" s="1"/>
  <c r="I355" i="2" l="1"/>
  <c r="E356" i="2" s="1"/>
  <c r="F356" i="2" l="1"/>
  <c r="G356" i="2"/>
  <c r="H356" i="2"/>
  <c r="I356" i="2" s="1"/>
  <c r="E357" i="2" s="1"/>
  <c r="F357" i="2" l="1"/>
  <c r="G357" i="2"/>
  <c r="H357" i="2" l="1"/>
  <c r="I357" i="2" l="1"/>
  <c r="E358" i="2" s="1"/>
  <c r="F358" i="2" l="1"/>
  <c r="H358" i="2" s="1"/>
  <c r="I358" i="2" s="1"/>
  <c r="E359" i="2" s="1"/>
  <c r="G358" i="2"/>
  <c r="F359" i="2" l="1"/>
  <c r="G359" i="2"/>
  <c r="H359" i="2" s="1"/>
  <c r="I359" i="2" l="1"/>
  <c r="E360" i="2" s="1"/>
  <c r="F360" i="2" l="1"/>
  <c r="G360" i="2"/>
  <c r="H360" i="2" s="1"/>
  <c r="I360" i="2" s="1"/>
  <c r="E361" i="2" s="1"/>
  <c r="F361" i="2" l="1"/>
  <c r="G361" i="2"/>
  <c r="H361" i="2" s="1"/>
  <c r="I361" i="2" l="1"/>
  <c r="E362" i="2" s="1"/>
  <c r="F362" i="2" l="1"/>
  <c r="G362" i="2"/>
  <c r="H362" i="2"/>
  <c r="I362" i="2" l="1"/>
  <c r="E363" i="2" s="1"/>
  <c r="G363" i="2" s="1"/>
  <c r="F363" i="2" l="1"/>
  <c r="H363" i="2" s="1"/>
  <c r="I363" i="2" l="1"/>
  <c r="E364" i="2" s="1"/>
  <c r="F364" i="2"/>
  <c r="G364" i="2"/>
  <c r="H364" i="2"/>
  <c r="I364" i="2" l="1"/>
  <c r="E365" i="2" s="1"/>
  <c r="F365" i="2" l="1"/>
  <c r="G365" i="2"/>
  <c r="H365" i="2" l="1"/>
  <c r="I365" i="2" s="1"/>
  <c r="E366" i="2" s="1"/>
  <c r="G366" i="2" l="1"/>
  <c r="F366" i="2"/>
  <c r="H366" i="2" s="1"/>
  <c r="I366" i="2" l="1"/>
  <c r="E367" i="2" s="1"/>
  <c r="F367" i="2" l="1"/>
  <c r="H367" i="2" s="1"/>
  <c r="G367" i="2"/>
  <c r="I367" i="2" l="1"/>
  <c r="E368" i="2" s="1"/>
  <c r="F368" i="2" l="1"/>
  <c r="G368" i="2"/>
  <c r="H368" i="2" s="1"/>
  <c r="I368" i="2" l="1"/>
  <c r="E369" i="2" s="1"/>
  <c r="F369" i="2" l="1"/>
  <c r="H369" i="2" s="1"/>
  <c r="G369" i="2"/>
  <c r="I369" i="2" l="1"/>
  <c r="E370" i="2" s="1"/>
  <c r="G370" i="2" l="1"/>
  <c r="F370" i="2"/>
  <c r="H370" i="2" l="1"/>
  <c r="I370" i="2" s="1"/>
  <c r="E371" i="2" s="1"/>
  <c r="G371" i="2" l="1"/>
  <c r="F371" i="2"/>
  <c r="H371" i="2" s="1"/>
  <c r="I371" i="2" l="1"/>
  <c r="E372" i="2" s="1"/>
  <c r="F372" i="2" l="1"/>
  <c r="G372" i="2"/>
  <c r="H372" i="2" l="1"/>
  <c r="I372" i="2" s="1"/>
  <c r="E373" i="2" s="1"/>
  <c r="G373" i="2" l="1"/>
  <c r="F373" i="2"/>
  <c r="H373" i="2" s="1"/>
  <c r="I373" i="2" l="1"/>
  <c r="E374" i="2" s="1"/>
  <c r="G374" i="2"/>
  <c r="F374" i="2"/>
  <c r="H374" i="2" s="1"/>
  <c r="I374" i="2" s="1"/>
  <c r="E375" i="2" s="1"/>
  <c r="G375" i="2" l="1"/>
  <c r="F375" i="2"/>
  <c r="H375" i="2" l="1"/>
  <c r="I375" i="2" s="1"/>
  <c r="E376" i="2" s="1"/>
  <c r="G376" i="2" s="1"/>
  <c r="F376" i="2" l="1"/>
  <c r="H376" i="2" s="1"/>
  <c r="I376" i="2" s="1"/>
  <c r="E377" i="2" s="1"/>
  <c r="G377" i="2" l="1"/>
  <c r="H377" i="2" s="1"/>
  <c r="F377" i="2"/>
  <c r="I377" i="2" l="1"/>
  <c r="E378" i="2" s="1"/>
  <c r="F378" i="2" l="1"/>
  <c r="G378" i="2"/>
  <c r="H378" i="2"/>
  <c r="I378" i="2" s="1"/>
  <c r="E379" i="2" s="1"/>
  <c r="G379" i="2" l="1"/>
  <c r="F379" i="2"/>
  <c r="H379" i="2" s="1"/>
  <c r="I379" i="2" l="1"/>
  <c r="E380" i="2" s="1"/>
  <c r="F380" i="2" l="1"/>
  <c r="G380" i="2"/>
  <c r="H380" i="2"/>
  <c r="I380" i="2" s="1"/>
  <c r="E381" i="2" s="1"/>
  <c r="F381" i="2" l="1"/>
  <c r="G381" i="2"/>
  <c r="H381" i="2" l="1"/>
  <c r="I381" i="2" s="1"/>
  <c r="E382" i="2" s="1"/>
  <c r="G382" i="2" l="1"/>
  <c r="F382" i="2"/>
  <c r="H382" i="2" s="1"/>
  <c r="I382" i="2" s="1"/>
  <c r="E383" i="2" s="1"/>
  <c r="F383" i="2" l="1"/>
  <c r="H383" i="2" s="1"/>
  <c r="G383" i="2"/>
  <c r="I383" i="2" l="1"/>
  <c r="E384" i="2" s="1"/>
  <c r="G384" i="2" l="1"/>
  <c r="F384" i="2"/>
  <c r="H384" i="2" s="1"/>
  <c r="I384" i="2" l="1"/>
  <c r="E385" i="2" s="1"/>
  <c r="G385" i="2" l="1"/>
  <c r="F385" i="2"/>
  <c r="H385" i="2" s="1"/>
  <c r="I385" i="2" s="1"/>
  <c r="E386" i="2" s="1"/>
  <c r="F386" i="2" l="1"/>
  <c r="G386" i="2"/>
  <c r="H386" i="2" l="1"/>
  <c r="I386" i="2"/>
  <c r="E387" i="2" s="1"/>
  <c r="G387" i="2" l="1"/>
  <c r="F387" i="2"/>
  <c r="H387" i="2" s="1"/>
  <c r="I387" i="2" l="1"/>
  <c r="E388" i="2" s="1"/>
  <c r="F388" i="2" l="1"/>
  <c r="H388" i="2" s="1"/>
  <c r="G388" i="2"/>
  <c r="I388" i="2" l="1"/>
  <c r="E389" i="2" s="1"/>
  <c r="G389" i="2" l="1"/>
  <c r="F389" i="2"/>
  <c r="H389" i="2" s="1"/>
  <c r="I389" i="2" l="1"/>
  <c r="E390" i="2" s="1"/>
  <c r="G390" i="2" l="1"/>
  <c r="F390" i="2"/>
  <c r="H390" i="2" s="1"/>
  <c r="I390" i="2" l="1"/>
  <c r="E391" i="2" s="1"/>
  <c r="F391" i="2" l="1"/>
  <c r="H391" i="2" s="1"/>
  <c r="G391" i="2"/>
  <c r="I391" i="2" l="1"/>
  <c r="E392" i="2" s="1"/>
  <c r="G392" i="2" l="1"/>
  <c r="F392" i="2"/>
  <c r="H392" i="2"/>
  <c r="I392" i="2" s="1"/>
  <c r="E393" i="2" s="1"/>
  <c r="G393" i="2" l="1"/>
  <c r="F393" i="2"/>
  <c r="H393" i="2" l="1"/>
  <c r="I393" i="2" s="1"/>
  <c r="E394" i="2" s="1"/>
  <c r="G394" i="2" l="1"/>
  <c r="F394" i="2"/>
  <c r="H394" i="2" s="1"/>
  <c r="I394" i="2" l="1"/>
  <c r="E395" i="2" s="1"/>
  <c r="G395" i="2" l="1"/>
  <c r="F395" i="2"/>
  <c r="H395" i="2"/>
  <c r="I395" i="2" s="1"/>
  <c r="E396" i="2" s="1"/>
  <c r="G396" i="2" l="1"/>
  <c r="F396" i="2"/>
  <c r="H396" i="2" s="1"/>
  <c r="I396" i="2" l="1"/>
  <c r="E397" i="2" s="1"/>
  <c r="G397" i="2" l="1"/>
  <c r="F397" i="2"/>
  <c r="H397" i="2" s="1"/>
  <c r="I397" i="2" l="1"/>
  <c r="E398" i="2" s="1"/>
  <c r="F398" i="2" l="1"/>
  <c r="G398" i="2"/>
  <c r="H398" i="2" s="1"/>
  <c r="I398" i="2" l="1"/>
  <c r="E399" i="2" s="1"/>
  <c r="F399" i="2" s="1"/>
  <c r="G399" i="2" l="1"/>
  <c r="H399" i="2" s="1"/>
  <c r="I399" i="2" s="1"/>
  <c r="E400" i="2" s="1"/>
  <c r="G400" i="2" l="1"/>
  <c r="F400" i="2"/>
  <c r="H400" i="2" l="1"/>
  <c r="I400" i="2" s="1"/>
  <c r="E401" i="2" s="1"/>
  <c r="G401" i="2" l="1"/>
  <c r="F401" i="2"/>
  <c r="H401" i="2" s="1"/>
  <c r="I401" i="2" s="1"/>
  <c r="E402" i="2" s="1"/>
  <c r="F402" i="2" l="1"/>
  <c r="G402" i="2"/>
  <c r="H402" i="2" l="1"/>
  <c r="I402" i="2" s="1"/>
  <c r="E403" i="2" s="1"/>
  <c r="F403" i="2" l="1"/>
  <c r="G403" i="2"/>
  <c r="H403" i="2" l="1"/>
  <c r="I403" i="2" s="1"/>
  <c r="E404" i="2" s="1"/>
  <c r="F404" i="2" l="1"/>
  <c r="G404" i="2"/>
  <c r="H404" i="2" s="1"/>
  <c r="I404" i="2" l="1"/>
  <c r="E405" i="2" s="1"/>
  <c r="G405" i="2" l="1"/>
  <c r="F405" i="2"/>
  <c r="H405" i="2" s="1"/>
  <c r="I405" i="2" l="1"/>
  <c r="E406" i="2" s="1"/>
  <c r="G406" i="2" l="1"/>
  <c r="F406" i="2"/>
  <c r="H406" i="2"/>
  <c r="I406" i="2" l="1"/>
  <c r="E407" i="2" s="1"/>
  <c r="F407" i="2" l="1"/>
  <c r="G407" i="2"/>
  <c r="H407" i="2" l="1"/>
  <c r="I407" i="2" l="1"/>
  <c r="E408" i="2" s="1"/>
  <c r="G408" i="2" l="1"/>
  <c r="F408" i="2"/>
  <c r="H408" i="2" s="1"/>
  <c r="I408" i="2" l="1"/>
  <c r="E409" i="2" s="1"/>
  <c r="F409" i="2" s="1"/>
  <c r="G409" i="2" l="1"/>
  <c r="H409" i="2" l="1"/>
  <c r="I409" i="2" s="1"/>
  <c r="E410" i="2" s="1"/>
  <c r="G410" i="2" l="1"/>
  <c r="F410" i="2"/>
  <c r="H410" i="2" s="1"/>
  <c r="I410" i="2" s="1"/>
  <c r="E411" i="2" s="1"/>
  <c r="F411" i="2" s="1"/>
  <c r="G411" i="2" l="1"/>
  <c r="I411" i="2" s="1"/>
  <c r="E412" i="2" s="1"/>
  <c r="H411" i="2"/>
  <c r="F412" i="2" l="1"/>
  <c r="H412" i="2" s="1"/>
  <c r="G412" i="2"/>
  <c r="I412" i="2" l="1"/>
  <c r="E413" i="2" s="1"/>
  <c r="F413" i="2" l="1"/>
  <c r="H413" i="2" s="1"/>
  <c r="I413" i="2" s="1"/>
  <c r="E414" i="2" s="1"/>
  <c r="G413" i="2"/>
  <c r="G414" i="2" l="1"/>
  <c r="H414" i="2" s="1"/>
  <c r="F414" i="2"/>
  <c r="I414" i="2" l="1"/>
  <c r="E415" i="2" s="1"/>
  <c r="F415" i="2" l="1"/>
  <c r="H415" i="2" s="1"/>
  <c r="G415" i="2"/>
  <c r="I415" i="2" l="1"/>
  <c r="E416" i="2" s="1"/>
  <c r="G416" i="2" l="1"/>
  <c r="F416" i="2"/>
  <c r="H416" i="2" s="1"/>
  <c r="I416" i="2" l="1"/>
  <c r="E417" i="2" s="1"/>
  <c r="G417" i="2" l="1"/>
  <c r="F417" i="2"/>
  <c r="H417" i="2" s="1"/>
  <c r="I417" i="2" s="1"/>
  <c r="E418" i="2" s="1"/>
  <c r="G418" i="2" l="1"/>
  <c r="F418" i="2"/>
  <c r="H418" i="2" l="1"/>
  <c r="I418" i="2" s="1"/>
  <c r="E419" i="2" s="1"/>
  <c r="G419" i="2" l="1"/>
  <c r="F419" i="2"/>
  <c r="H419" i="2" s="1"/>
  <c r="I419" i="2" s="1"/>
  <c r="E420" i="2" s="1"/>
  <c r="G420" i="2" l="1"/>
  <c r="H420" i="2" s="1"/>
  <c r="F420" i="2"/>
  <c r="I420" i="2" l="1"/>
  <c r="E421" i="2" s="1"/>
  <c r="G421" i="2" l="1"/>
  <c r="F421" i="2"/>
  <c r="H421" i="2" l="1"/>
  <c r="I421" i="2" s="1"/>
  <c r="E422" i="2" s="1"/>
  <c r="F422" i="2" l="1"/>
  <c r="G422" i="2"/>
  <c r="H422" i="2" s="1"/>
  <c r="I422" i="2" l="1"/>
  <c r="E423" i="2" s="1"/>
  <c r="F423" i="2" l="1"/>
  <c r="G423" i="2"/>
  <c r="H423" i="2" l="1"/>
  <c r="I423" i="2" l="1"/>
  <c r="E424" i="2" s="1"/>
  <c r="G424" i="2" l="1"/>
  <c r="F424" i="2"/>
  <c r="H424" i="2" s="1"/>
  <c r="I424" i="2" l="1"/>
  <c r="E425" i="2" s="1"/>
  <c r="G425" i="2" l="1"/>
  <c r="F425" i="2"/>
  <c r="H425" i="2" l="1"/>
  <c r="I425" i="2" s="1"/>
  <c r="E426" i="2" s="1"/>
  <c r="F426" i="2" l="1"/>
  <c r="G426" i="2"/>
  <c r="H426" i="2" l="1"/>
  <c r="I426" i="2"/>
  <c r="E427" i="2" s="1"/>
  <c r="G427" i="2" l="1"/>
  <c r="F427" i="2"/>
  <c r="H427" i="2" l="1"/>
  <c r="I427" i="2"/>
  <c r="E428" i="2" s="1"/>
  <c r="G428" i="2" l="1"/>
  <c r="F428" i="2"/>
  <c r="H428" i="2" l="1"/>
  <c r="I428" i="2" s="1"/>
  <c r="E429" i="2" s="1"/>
  <c r="F429" i="2" l="1"/>
  <c r="G429" i="2"/>
  <c r="H429" i="2" l="1"/>
  <c r="I429" i="2" l="1"/>
  <c r="E430" i="2" s="1"/>
  <c r="G430" i="2" l="1"/>
  <c r="F430" i="2"/>
  <c r="H430" i="2" s="1"/>
  <c r="I430" i="2" s="1"/>
  <c r="E431" i="2" s="1"/>
  <c r="G431" i="2" l="1"/>
  <c r="F431" i="2"/>
  <c r="H431" i="2" l="1"/>
  <c r="I431" i="2" s="1"/>
  <c r="E432" i="2" s="1"/>
  <c r="G432" i="2" l="1"/>
  <c r="F432" i="2"/>
  <c r="H432" i="2" s="1"/>
  <c r="I432" i="2" s="1"/>
  <c r="E433" i="2" s="1"/>
  <c r="F433" i="2" l="1"/>
  <c r="G433" i="2"/>
  <c r="H433" i="2"/>
  <c r="I433" i="2"/>
  <c r="E434" i="2" s="1"/>
  <c r="G434" i="2" s="1"/>
  <c r="F434" i="2" l="1"/>
  <c r="H434" i="2"/>
  <c r="I434" i="2" l="1"/>
  <c r="E435" i="2" s="1"/>
  <c r="F435" i="2"/>
  <c r="G435" i="2"/>
  <c r="H435" i="2" s="1"/>
  <c r="I435" i="2" l="1"/>
  <c r="E436" i="2" s="1"/>
  <c r="F436" i="2" l="1"/>
  <c r="G436" i="2"/>
  <c r="H436" i="2" l="1"/>
  <c r="I436" i="2" s="1"/>
  <c r="E437" i="2" s="1"/>
  <c r="F437" i="2" l="1"/>
  <c r="G437" i="2"/>
  <c r="H437" i="2" l="1"/>
  <c r="I437" i="2"/>
  <c r="E438" i="2" s="1"/>
  <c r="G438" i="2" s="1"/>
  <c r="F438" i="2" l="1"/>
  <c r="H438" i="2" s="1"/>
  <c r="I438" i="2" l="1"/>
  <c r="E439" i="2" s="1"/>
  <c r="F439" i="2" s="1"/>
  <c r="G439" i="2" l="1"/>
  <c r="H439" i="2" l="1"/>
  <c r="I439" i="2" s="1"/>
  <c r="E440" i="2" s="1"/>
  <c r="F440" i="2" s="1"/>
  <c r="G440" i="2" l="1"/>
  <c r="H440" i="2" s="1"/>
  <c r="I440" i="2" s="1"/>
  <c r="E441" i="2" s="1"/>
  <c r="G441" i="2" l="1"/>
  <c r="F441" i="2"/>
  <c r="H441" i="2" l="1"/>
  <c r="I441" i="2" s="1"/>
  <c r="E442" i="2" s="1"/>
  <c r="G442" i="2" l="1"/>
  <c r="F442" i="2"/>
  <c r="H442" i="2"/>
  <c r="I442" i="2" l="1"/>
  <c r="E443" i="2" s="1"/>
  <c r="G443" i="2" l="1"/>
  <c r="F443" i="2"/>
  <c r="H443" i="2" l="1"/>
  <c r="I443" i="2"/>
  <c r="E444" i="2" s="1"/>
  <c r="G444" i="2" l="1"/>
  <c r="F444" i="2"/>
  <c r="H444" i="2" l="1"/>
  <c r="I444" i="2" s="1"/>
  <c r="E445" i="2" s="1"/>
  <c r="F445" i="2" l="1"/>
  <c r="G445" i="2"/>
  <c r="H445" i="2"/>
  <c r="I445" i="2" l="1"/>
  <c r="E446" i="2" s="1"/>
  <c r="G446" i="2" l="1"/>
  <c r="F446" i="2"/>
  <c r="H446" i="2" l="1"/>
  <c r="I446" i="2" s="1"/>
  <c r="E447" i="2" s="1"/>
  <c r="F447" i="2" l="1"/>
  <c r="G447" i="2"/>
  <c r="H447" i="2" l="1"/>
  <c r="I447" i="2"/>
  <c r="E448" i="2" s="1"/>
  <c r="F448" i="2" l="1"/>
  <c r="G448" i="2"/>
  <c r="H448" i="2" l="1"/>
  <c r="I448" i="2" s="1"/>
  <c r="E449" i="2" s="1"/>
  <c r="F449" i="2" l="1"/>
  <c r="G449" i="2"/>
  <c r="H449" i="2" l="1"/>
  <c r="I449" i="2" l="1"/>
  <c r="E450" i="2" s="1"/>
  <c r="F450" i="2" l="1"/>
  <c r="G450" i="2"/>
  <c r="H450" i="2" l="1"/>
  <c r="I450" i="2" s="1"/>
  <c r="E451" i="2" s="1"/>
  <c r="F451" i="2" l="1"/>
  <c r="G451" i="2"/>
  <c r="H451" i="2" l="1"/>
  <c r="I451" i="2" l="1"/>
  <c r="E452" i="2" s="1"/>
  <c r="F452" i="2" l="1"/>
  <c r="G452" i="2"/>
  <c r="H452" i="2" l="1"/>
  <c r="I452" i="2" s="1"/>
  <c r="E453" i="2" s="1"/>
  <c r="G453" i="2" l="1"/>
  <c r="F453" i="2"/>
  <c r="H453" i="2" l="1"/>
  <c r="I453" i="2"/>
  <c r="E454" i="2" s="1"/>
  <c r="G454" i="2" l="1"/>
  <c r="F454" i="2"/>
  <c r="H454" i="2" l="1"/>
  <c r="I454" i="2" s="1"/>
  <c r="E455" i="2" s="1"/>
  <c r="G455" i="2" l="1"/>
  <c r="F455" i="2"/>
  <c r="H455" i="2" l="1"/>
  <c r="I455" i="2" s="1"/>
  <c r="E456" i="2" s="1"/>
  <c r="F456" i="2"/>
  <c r="G456" i="2"/>
  <c r="H456" i="2" l="1"/>
  <c r="I456" i="2" s="1"/>
  <c r="E457" i="2" s="1"/>
  <c r="F457" i="2" s="1"/>
  <c r="G457" i="2"/>
  <c r="H457" i="2" l="1"/>
  <c r="I457" i="2"/>
  <c r="E458" i="2" s="1"/>
  <c r="F458" i="2" l="1"/>
  <c r="G458" i="2"/>
  <c r="H458" i="2" l="1"/>
  <c r="I458" i="2"/>
  <c r="E459" i="2" s="1"/>
  <c r="F459" i="2" s="1"/>
  <c r="G459" i="2" l="1"/>
  <c r="H459" i="2"/>
  <c r="I459" i="2" l="1"/>
  <c r="E460" i="2" s="1"/>
  <c r="G460" i="2" l="1"/>
  <c r="F460" i="2"/>
  <c r="H460" i="2" l="1"/>
  <c r="I460" i="2" l="1"/>
  <c r="E461" i="2" s="1"/>
  <c r="F461" i="2" l="1"/>
  <c r="G461" i="2"/>
  <c r="H461" i="2" l="1"/>
  <c r="I461" i="2" s="1"/>
  <c r="E462" i="2" s="1"/>
  <c r="F462" i="2" s="1"/>
  <c r="G462" i="2"/>
  <c r="H462" i="2" l="1"/>
  <c r="I462" i="2"/>
  <c r="E463" i="2" s="1"/>
  <c r="G463" i="2" l="1"/>
  <c r="F463" i="2"/>
  <c r="H463" i="2" l="1"/>
  <c r="I463" i="2" s="1"/>
  <c r="E464" i="2" s="1"/>
  <c r="G464" i="2" s="1"/>
  <c r="F464" i="2" l="1"/>
  <c r="H464" i="2"/>
  <c r="I464" i="2" l="1"/>
  <c r="E465" i="2" s="1"/>
  <c r="F465" i="2" s="1"/>
  <c r="G465" i="2" l="1"/>
  <c r="H465" i="2"/>
  <c r="I465" i="2" l="1"/>
  <c r="E466" i="2" s="1"/>
  <c r="G466" i="2" l="1"/>
  <c r="F466" i="2"/>
  <c r="H466" i="2" l="1"/>
  <c r="I466" i="2" s="1"/>
  <c r="E467" i="2" s="1"/>
  <c r="F467" i="2" l="1"/>
  <c r="G467" i="2"/>
  <c r="H467" i="2" l="1"/>
  <c r="I467" i="2" l="1"/>
  <c r="E468" i="2" s="1"/>
  <c r="F468" i="2" l="1"/>
  <c r="G468" i="2"/>
  <c r="H468" i="2" l="1"/>
  <c r="I468" i="2" s="1"/>
  <c r="E469" i="2" s="1"/>
  <c r="F469" i="2" l="1"/>
  <c r="G469" i="2"/>
  <c r="H469" i="2" l="1"/>
  <c r="I469" i="2"/>
  <c r="E470" i="2" s="1"/>
  <c r="G470" i="2" l="1"/>
  <c r="F470" i="2"/>
  <c r="H470" i="2" l="1"/>
  <c r="I470" i="2" s="1"/>
  <c r="E471" i="2" s="1"/>
  <c r="G471" i="2" l="1"/>
  <c r="F471" i="2"/>
  <c r="H471" i="2" l="1"/>
  <c r="I471" i="2"/>
  <c r="E472" i="2" s="1"/>
  <c r="F472" i="2" l="1"/>
  <c r="G472" i="2"/>
  <c r="H472" i="2" l="1"/>
  <c r="I472" i="2" s="1"/>
  <c r="E473" i="2" s="1"/>
  <c r="G473" i="2"/>
  <c r="F473" i="2"/>
  <c r="H473" i="2"/>
  <c r="I473" i="2" l="1"/>
  <c r="E474" i="2" s="1"/>
  <c r="G474" i="2" l="1"/>
  <c r="F474" i="2"/>
  <c r="H474" i="2" l="1"/>
  <c r="I474" i="2" s="1"/>
  <c r="E475" i="2" s="1"/>
  <c r="G475" i="2" l="1"/>
  <c r="F475" i="2"/>
  <c r="H475" i="2"/>
  <c r="I475" i="2" l="1"/>
  <c r="E476" i="2" s="1"/>
  <c r="G476" i="2" l="1"/>
  <c r="F476" i="2"/>
  <c r="H476" i="2" l="1"/>
  <c r="I476" i="2" s="1"/>
  <c r="E477" i="2" s="1"/>
  <c r="G477" i="2" l="1"/>
  <c r="F477" i="2"/>
  <c r="H477" i="2"/>
  <c r="I477" i="2" l="1"/>
  <c r="E478" i="2" s="1"/>
  <c r="F478" i="2" l="1"/>
  <c r="G478" i="2"/>
  <c r="H478" i="2" l="1"/>
  <c r="I478" i="2" s="1"/>
  <c r="E479" i="2" s="1"/>
  <c r="G479" i="2" l="1"/>
  <c r="F479" i="2"/>
  <c r="H479" i="2" l="1"/>
  <c r="I479" i="2"/>
  <c r="E480" i="2" s="1"/>
  <c r="G480" i="2" l="1"/>
  <c r="F480" i="2"/>
  <c r="H480" i="2" l="1"/>
  <c r="I480" i="2" s="1"/>
  <c r="E481" i="2" s="1"/>
  <c r="G481" i="2" l="1"/>
  <c r="F481" i="2"/>
  <c r="H481" i="2" l="1"/>
  <c r="I481" i="2" s="1"/>
  <c r="E482" i="2" s="1"/>
  <c r="F482" i="2" s="1"/>
  <c r="G482" i="2" l="1"/>
  <c r="H482" i="2" s="1"/>
  <c r="I482" i="2" s="1"/>
  <c r="E483" i="2" s="1"/>
  <c r="F483" i="2" s="1"/>
  <c r="G483" i="2" l="1"/>
  <c r="H483" i="2" s="1"/>
  <c r="I483" i="2" l="1"/>
  <c r="E484" i="2" s="1"/>
  <c r="F484" i="2" s="1"/>
  <c r="G484" i="2" l="1"/>
  <c r="H484" i="2"/>
  <c r="I484" i="2" s="1"/>
  <c r="E485" i="2" s="1"/>
  <c r="G485" i="2" l="1"/>
  <c r="F485" i="2"/>
  <c r="H485" i="2" s="1"/>
  <c r="I485" i="2" l="1"/>
  <c r="E486" i="2" s="1"/>
  <c r="F486" i="2" l="1"/>
  <c r="G486" i="2"/>
  <c r="H486" i="2"/>
  <c r="I486" i="2" l="1"/>
  <c r="E487" i="2" s="1"/>
  <c r="G487" i="2" l="1"/>
  <c r="F487" i="2"/>
  <c r="H487" i="2" l="1"/>
  <c r="I487" i="2" l="1"/>
  <c r="E488" i="2" s="1"/>
  <c r="G488" i="2" l="1"/>
  <c r="F488" i="2"/>
  <c r="H488" i="2" s="1"/>
  <c r="I488" i="2" l="1"/>
  <c r="E489" i="2" s="1"/>
  <c r="F489" i="2" l="1"/>
  <c r="G489" i="2"/>
  <c r="H489" i="2" s="1"/>
  <c r="I489" i="2" l="1"/>
  <c r="E490" i="2" s="1"/>
  <c r="G490" i="2" l="1"/>
  <c r="F490" i="2"/>
  <c r="H490" i="2" l="1"/>
  <c r="I490" i="2" s="1"/>
  <c r="E491" i="2" s="1"/>
  <c r="G491" i="2" l="1"/>
  <c r="F491" i="2"/>
  <c r="H491" i="2" l="1"/>
  <c r="I491" i="2" s="1"/>
  <c r="E492" i="2" s="1"/>
  <c r="G492" i="2" l="1"/>
  <c r="F492" i="2"/>
  <c r="H492" i="2" l="1"/>
  <c r="I492" i="2" s="1"/>
  <c r="E493" i="2" s="1"/>
  <c r="G493" i="2" l="1"/>
  <c r="F493" i="2"/>
  <c r="H493" i="2" l="1"/>
  <c r="I493" i="2" s="1"/>
  <c r="E494" i="2" s="1"/>
  <c r="F494" i="2" l="1"/>
  <c r="G494" i="2"/>
  <c r="H494" i="2" l="1"/>
  <c r="I494" i="2" s="1"/>
  <c r="E495" i="2" s="1"/>
  <c r="F495" i="2" s="1"/>
  <c r="G495" i="2" l="1"/>
  <c r="H495" i="2" s="1"/>
  <c r="I495" i="2" s="1"/>
  <c r="E496" i="2" s="1"/>
  <c r="G496" i="2" l="1"/>
  <c r="F496" i="2"/>
  <c r="H496" i="2" l="1"/>
  <c r="I496" i="2" s="1"/>
  <c r="E497" i="2" s="1"/>
  <c r="F497" i="2"/>
  <c r="G497" i="2"/>
  <c r="H497" i="2" l="1"/>
  <c r="I497" i="2" s="1"/>
  <c r="E498" i="2" s="1"/>
  <c r="F498" i="2" s="1"/>
  <c r="G498" i="2" l="1"/>
  <c r="H498" i="2"/>
  <c r="I498" i="2" s="1"/>
  <c r="E499" i="2" s="1"/>
  <c r="F499" i="2" s="1"/>
  <c r="G499" i="2" l="1"/>
  <c r="H499" i="2" s="1"/>
  <c r="I499" i="2" s="1"/>
  <c r="E500" i="2" s="1"/>
  <c r="F500" i="2" l="1"/>
  <c r="G500" i="2"/>
  <c r="H500" i="2" l="1"/>
  <c r="I500" i="2" s="1"/>
  <c r="E501" i="2" s="1"/>
  <c r="F501" i="2" s="1"/>
  <c r="G501" i="2" l="1"/>
  <c r="H501" i="2" s="1"/>
  <c r="I501" i="2" s="1"/>
  <c r="E502" i="2" s="1"/>
  <c r="F502" i="2" l="1"/>
  <c r="G502" i="2"/>
  <c r="H502" i="2" l="1"/>
  <c r="D13" i="2" l="1"/>
  <c r="I502" i="2"/>
  <c r="D15" i="2" l="1"/>
  <c r="L16" i="2"/>
  <c r="M16" i="2" s="1"/>
  <c r="L17" i="2" l="1"/>
  <c r="M17" i="2" s="1"/>
  <c r="L18" i="2" l="1"/>
  <c r="M18" i="2" s="1"/>
  <c r="D14" i="2" s="1"/>
</calcChain>
</file>

<file path=xl/sharedStrings.xml><?xml version="1.0" encoding="utf-8"?>
<sst xmlns="http://schemas.openxmlformats.org/spreadsheetml/2006/main" count="119" uniqueCount="105">
  <si>
    <t>Año</t>
  </si>
  <si>
    <t>Quincena</t>
  </si>
  <si>
    <t>Pago quincenal</t>
  </si>
  <si>
    <t>Plazo en años</t>
  </si>
  <si>
    <t>Interés</t>
  </si>
  <si>
    <t>Comisión</t>
  </si>
  <si>
    <t>Número de pagos</t>
  </si>
  <si>
    <t>Días</t>
  </si>
  <si>
    <t>Importe del pago</t>
  </si>
  <si>
    <t>No Aplica</t>
  </si>
  <si>
    <t>Capital</t>
  </si>
  <si>
    <t>PRÉSTAMOS SSI.</t>
  </si>
  <si>
    <t>Reserva mínima:</t>
  </si>
  <si>
    <t>Reserva máxima:</t>
  </si>
  <si>
    <t>TASAS</t>
  </si>
  <si>
    <t>RESERVAS SSI</t>
  </si>
  <si>
    <t>MONTO DEL PRÉSTAMO</t>
  </si>
  <si>
    <t>Mínimo:</t>
  </si>
  <si>
    <t>Máximo:</t>
  </si>
  <si>
    <t>CAPACIDAD DE PAGO:</t>
  </si>
  <si>
    <t>Máximo (%Rva):</t>
  </si>
  <si>
    <t>PLAZO (Años).</t>
  </si>
  <si>
    <t>TABLA DE AMORTIZACIÓN.</t>
  </si>
  <si>
    <t>Nombre del asegurado</t>
  </si>
  <si>
    <t>Préstamo pre-autorizado</t>
  </si>
  <si>
    <t>Plazo</t>
  </si>
  <si>
    <t>No. de Amortización</t>
  </si>
  <si>
    <t>I. DATOS PERSONALES</t>
  </si>
  <si>
    <t>Nombre del asegurado:</t>
  </si>
  <si>
    <t>Monto de pago quincenal:</t>
  </si>
  <si>
    <t>Monto de préstamo solicitado:</t>
  </si>
  <si>
    <t>Monto máximo de préstamo disponible:</t>
  </si>
  <si>
    <t>Monto máximo de pago quincenal:</t>
  </si>
  <si>
    <t>De acuerdo al Monto de pago quincenal solicitado el Monto de préstamo máximo es de:</t>
  </si>
  <si>
    <t>Monto de Préstamo Pre-autorizado:</t>
  </si>
  <si>
    <t>CONDICIONES DEL PRÉSTAMO PRE-AUTORIZADO.</t>
  </si>
  <si>
    <t>Monto de pago quincenal solicitado:</t>
  </si>
  <si>
    <t xml:space="preserve">(30% del saldo de reserva)   </t>
  </si>
  <si>
    <t>El monto de préstamo pre-autorizado se ha ajustado al máximo disponible de acuerdo al monto de pago quincenal solicitado.</t>
  </si>
  <si>
    <t>Pago
Quincenal</t>
  </si>
  <si>
    <t xml:space="preserve">Plazo:  </t>
  </si>
  <si>
    <t>Fecha de elaboración</t>
  </si>
  <si>
    <t>Anual</t>
  </si>
  <si>
    <t>Diaria</t>
  </si>
  <si>
    <t>Mensual</t>
  </si>
  <si>
    <t>Interes</t>
  </si>
  <si>
    <t>Tasa</t>
  </si>
  <si>
    <t>Cap Inicial</t>
  </si>
  <si>
    <t>Cap Final</t>
  </si>
  <si>
    <t>Enero</t>
  </si>
  <si>
    <t>Febrero</t>
  </si>
  <si>
    <t>Marzo</t>
  </si>
  <si>
    <t>Abril</t>
  </si>
  <si>
    <t>Mayo</t>
  </si>
  <si>
    <t>Junio</t>
  </si>
  <si>
    <t>Julio</t>
  </si>
  <si>
    <t>Agosto</t>
  </si>
  <si>
    <t>Septiembre</t>
  </si>
  <si>
    <t>Octubre</t>
  </si>
  <si>
    <t>Noviembre</t>
  </si>
  <si>
    <t>Diciembre</t>
  </si>
  <si>
    <t>La obligación de pago inicia en la fecha correspondiente al corte quincenal próximo posterior a la fecha en la cual MetLife hubiere depositado el monto correspondiente del préstamo otorgado en la cuenta bancaria que al efecto he señalado.</t>
  </si>
  <si>
    <t>DATOS DEL PRÉSTAMO</t>
  </si>
  <si>
    <t>Para acceder a este beneficio se requiere un saldo de reserva mínimo de $35,000.00</t>
  </si>
  <si>
    <t>Comisión por apertura</t>
  </si>
  <si>
    <t>Comisión por apertura:</t>
  </si>
  <si>
    <t>Comisiones por admon:</t>
  </si>
  <si>
    <t>Interés ordinario</t>
  </si>
  <si>
    <t>Póliza SSI:</t>
  </si>
  <si>
    <t>Forma de pago de comisión por apertura:</t>
  </si>
  <si>
    <t>Financiamiento</t>
  </si>
  <si>
    <t>Pago de Comisión por apertura:</t>
  </si>
  <si>
    <t>Monto a disponer:</t>
  </si>
  <si>
    <t>Pago único</t>
  </si>
  <si>
    <t>Capital Inicial</t>
  </si>
  <si>
    <t>Comisión por Administración</t>
  </si>
  <si>
    <t>Los pagos deberán ser realizados los días 15 y último de cada mes, iniciando el primero de ellos en el corte quincenal próximo posterior a la fecha en la cual MetLife hubiere depositado el monto correspondiente del préstamo otorgado en la cuenta bancaria señalada para tal efecto por el asegurado.</t>
  </si>
  <si>
    <t>2% del préstamo</t>
  </si>
  <si>
    <t>Monto</t>
  </si>
  <si>
    <t>Forma de pago</t>
  </si>
  <si>
    <t>Monto de 
préstamo</t>
  </si>
  <si>
    <t>Capital 
inicial</t>
  </si>
  <si>
    <t>Número de pagos periódicos:</t>
  </si>
  <si>
    <t>Nombre del Asegurado:</t>
  </si>
  <si>
    <t>Importe de pago quincenal:</t>
  </si>
  <si>
    <t>Fecha de elaboración:</t>
  </si>
  <si>
    <t>Tasa anual de comisión:</t>
  </si>
  <si>
    <t>Tasa anual de interés:</t>
  </si>
  <si>
    <t>Número de cuenta:</t>
  </si>
  <si>
    <t>Monto a 
disponer</t>
  </si>
  <si>
    <t>Reserva SSI Total:</t>
  </si>
  <si>
    <t>Sueldo quincenal del último recibo de nómina:</t>
  </si>
  <si>
    <t>II. DATOS DE PRÉSTAMOS ANTERIORES VIGENTES</t>
  </si>
  <si>
    <t>Suma de Saldo de Préstamos Vigentes:</t>
  </si>
  <si>
    <t>No. de Cuenta:</t>
  </si>
  <si>
    <t>Apellido paterno</t>
  </si>
  <si>
    <t>Apellido materno</t>
  </si>
  <si>
    <t>Nombre(s)</t>
  </si>
  <si>
    <t>Para solicitar un préstamo subsecuente deben de haber transcurrido 6 meses después del último crédito otorgado</t>
  </si>
  <si>
    <t>Versión 3.00</t>
  </si>
  <si>
    <t>Deducciones totales (incluyendo los pagos</t>
  </si>
  <si>
    <t>quincenales de Préstamos vigentes SoluciónLife):</t>
  </si>
  <si>
    <t>II. DATOS DEL PRÉSTAMO SOLICITADO</t>
  </si>
  <si>
    <t>III. COMISIÓN POR APERTURA</t>
  </si>
  <si>
    <t>IV. PRÉSTAMO PRE-AUTORIZADO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</si>
</sst>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Red]\-&quot;$&quot;#,##0.00"/>
    <numFmt numFmtId="44" formatCode="_-&quot;$&quot;* #,##0.00_-;\-&quot;$&quot;* #,##0.00_-;_-&quot;$&quot;* &quot;-&quot;??_-;_-@_-"/>
    <numFmt numFmtId="43" formatCode="_-* #,##0.00_-;\-* #,##0.00_-;_-* &quot;-&quot;??_-;_-@_-"/>
    <numFmt numFmtId="164" formatCode="0.0%"/>
    <numFmt numFmtId="165" formatCode="dd/mmm/yyyy"/>
    <numFmt numFmtId="166" formatCode="#,##0.00_ ;[Red]\-#,##0.00\ "/>
    <numFmt numFmtId="167" formatCode="_-* #,##0.0_-;\-* #,##0.0_-;_-* &quot;-&quot;??_-;_-@_-"/>
    <numFmt numFmtId="168" formatCode="0.0"/>
    <numFmt numFmtId="169" formatCode="[$-80A]d&quot; de &quot;mmmm&quot; de &quot;yyyy;@"/>
    <numFmt numFmtId="170" formatCode="0.000000"/>
    <numFmt numFmtId="171" formatCode="#,##0.00_ ;\-#,##0.00\ "/>
  </numFmts>
  <fonts count="29">
    <font>
      <sz val="10"/>
      <name val="Arial"/>
    </font>
    <font>
      <sz val="10"/>
      <name val="Arial"/>
      <family val="2"/>
    </font>
    <font>
      <sz val="8"/>
      <name val="Arial"/>
      <family val="2"/>
    </font>
    <font>
      <b/>
      <sz val="10"/>
      <name val="Arial"/>
      <family val="2"/>
    </font>
    <font>
      <b/>
      <sz val="12"/>
      <name val="Arial"/>
      <family val="2"/>
    </font>
    <font>
      <sz val="10"/>
      <color indexed="9"/>
      <name val="Arial"/>
      <family val="2"/>
    </font>
    <font>
      <sz val="8"/>
      <name val="Frutiger 55 Roman"/>
      <family val="2"/>
    </font>
    <font>
      <b/>
      <sz val="11"/>
      <name val="Frutiger 55 Roman"/>
      <family val="2"/>
    </font>
    <font>
      <sz val="8"/>
      <color indexed="9"/>
      <name val="Frutiger 55 Roman"/>
      <family val="2"/>
    </font>
    <font>
      <sz val="9"/>
      <name val="Frutiger 55 Roman"/>
      <family val="2"/>
    </font>
    <font>
      <sz val="11"/>
      <name val="Frutiger 55 Roman"/>
      <family val="2"/>
    </font>
    <font>
      <sz val="11"/>
      <color indexed="9"/>
      <name val="Frutiger 55 Roman"/>
      <family val="2"/>
    </font>
    <font>
      <sz val="9"/>
      <color indexed="10"/>
      <name val="Frutiger 55 Roman"/>
      <family val="2"/>
    </font>
    <font>
      <sz val="9"/>
      <color indexed="18"/>
      <name val="Frutiger 55 Roman"/>
      <family val="2"/>
    </font>
    <font>
      <b/>
      <sz val="10"/>
      <name val="Arial"/>
      <family val="2"/>
    </font>
    <font>
      <sz val="10"/>
      <name val="Arial"/>
      <family val="2"/>
    </font>
    <font>
      <b/>
      <sz val="11"/>
      <color indexed="10"/>
      <name val="Frutiger 55 Roman"/>
      <family val="2"/>
    </font>
    <font>
      <sz val="10"/>
      <color indexed="18"/>
      <name val="Frutiger 55 Roman"/>
      <family val="2"/>
    </font>
    <font>
      <b/>
      <sz val="10"/>
      <color indexed="9"/>
      <name val="Arial"/>
      <family val="2"/>
    </font>
    <font>
      <sz val="10"/>
      <name val="Arial"/>
      <family val="2"/>
    </font>
    <font>
      <b/>
      <sz val="11"/>
      <name val="Arial"/>
      <family val="2"/>
    </font>
    <font>
      <sz val="10"/>
      <color indexed="10"/>
      <name val="Arial"/>
      <family val="2"/>
    </font>
    <font>
      <b/>
      <sz val="10"/>
      <name val="Frutiger 55 Roman"/>
      <family val="2"/>
    </font>
    <font>
      <sz val="11"/>
      <name val="Frutiger 55 Roman"/>
    </font>
    <font>
      <b/>
      <sz val="11"/>
      <name val="Frutiger 55 Roman"/>
    </font>
    <font>
      <b/>
      <sz val="11"/>
      <color indexed="10"/>
      <name val="Frutiger 55 Roman"/>
    </font>
    <font>
      <u/>
      <sz val="10"/>
      <color theme="10"/>
      <name val="Arial"/>
      <family val="2"/>
    </font>
    <font>
      <b/>
      <sz val="12"/>
      <name val="Calibri"/>
      <family val="2"/>
      <scheme val="minor"/>
    </font>
    <font>
      <sz val="8"/>
      <color rgb="FFFF0000"/>
      <name val="Arial"/>
      <family val="2"/>
    </font>
  </fonts>
  <fills count="13">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56"/>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26"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1">
    <xf numFmtId="0" fontId="0" fillId="0" borderId="0" xfId="0"/>
    <xf numFmtId="0" fontId="3" fillId="0" borderId="0" xfId="0" applyFont="1"/>
    <xf numFmtId="164" fontId="0" fillId="2" borderId="0" xfId="0" applyNumberFormat="1" applyFill="1"/>
    <xf numFmtId="4" fontId="0" fillId="2" borderId="0" xfId="0" applyNumberFormat="1" applyFill="1"/>
    <xf numFmtId="4" fontId="0" fillId="2" borderId="0" xfId="0" applyNumberFormat="1" applyFill="1" applyAlignment="1">
      <alignment horizontal="right"/>
    </xf>
    <xf numFmtId="0" fontId="0" fillId="2" borderId="0" xfId="0" applyFill="1"/>
    <xf numFmtId="43" fontId="0" fillId="2" borderId="0" xfId="2" applyFont="1" applyFill="1"/>
    <xf numFmtId="9" fontId="0" fillId="2" borderId="0" xfId="0" applyNumberFormat="1" applyFill="1"/>
    <xf numFmtId="0" fontId="4" fillId="0" borderId="0" xfId="0" applyFont="1"/>
    <xf numFmtId="44" fontId="5" fillId="0" borderId="0" xfId="0" applyNumberFormat="1" applyFont="1" applyProtection="1"/>
    <xf numFmtId="0" fontId="6" fillId="0" borderId="0" xfId="0" applyFont="1" applyProtection="1"/>
    <xf numFmtId="0" fontId="6" fillId="0" borderId="0" xfId="0" applyFont="1" applyAlignment="1" applyProtection="1">
      <alignment horizontal="right"/>
    </xf>
    <xf numFmtId="0" fontId="7" fillId="0" borderId="0" xfId="0" applyFont="1" applyProtection="1"/>
    <xf numFmtId="0" fontId="6" fillId="0" borderId="0" xfId="0" applyFont="1" applyProtection="1">
      <protection hidden="1"/>
    </xf>
    <xf numFmtId="0" fontId="10" fillId="0" borderId="0" xfId="0" applyFont="1" applyProtection="1"/>
    <xf numFmtId="0" fontId="7" fillId="0" borderId="0" xfId="0" applyFont="1" applyAlignment="1" applyProtection="1">
      <alignment horizontal="right"/>
    </xf>
    <xf numFmtId="0" fontId="10" fillId="0" borderId="0" xfId="0" applyFont="1" applyAlignment="1" applyProtection="1">
      <alignment horizontal="right"/>
    </xf>
    <xf numFmtId="0" fontId="10" fillId="0" borderId="0" xfId="0" applyFont="1" applyFill="1" applyBorder="1" applyAlignment="1" applyProtection="1">
      <alignment horizontal="center" vertical="top"/>
    </xf>
    <xf numFmtId="0" fontId="11" fillId="0" borderId="0" xfId="0" applyFont="1" applyFill="1" applyBorder="1" applyProtection="1"/>
    <xf numFmtId="4" fontId="10" fillId="0" borderId="0" xfId="0" applyNumberFormat="1" applyFont="1" applyAlignment="1" applyProtection="1">
      <alignment horizontal="left"/>
      <protection hidden="1"/>
    </xf>
    <xf numFmtId="0" fontId="10" fillId="0" borderId="0" xfId="0" applyFont="1" applyAlignment="1" applyProtection="1">
      <alignment horizontal="left"/>
    </xf>
    <xf numFmtId="0" fontId="10" fillId="0" borderId="0" xfId="0" applyFont="1" applyAlignment="1" applyProtection="1">
      <alignment wrapText="1"/>
    </xf>
    <xf numFmtId="0" fontId="10" fillId="0" borderId="0" xfId="0" applyFont="1" applyFill="1" applyBorder="1" applyProtection="1"/>
    <xf numFmtId="0" fontId="10" fillId="0" borderId="0" xfId="0" applyFont="1" applyBorder="1" applyProtection="1"/>
    <xf numFmtId="0" fontId="10" fillId="0" borderId="0" xfId="0" applyFont="1" applyAlignment="1" applyProtection="1">
      <alignment horizontal="center"/>
    </xf>
    <xf numFmtId="0" fontId="10" fillId="0" borderId="0" xfId="0" applyFont="1" applyFill="1" applyBorder="1" applyAlignment="1" applyProtection="1"/>
    <xf numFmtId="0" fontId="9" fillId="0" borderId="0" xfId="0" applyFont="1" applyProtection="1"/>
    <xf numFmtId="0" fontId="6" fillId="0" borderId="0" xfId="0" applyFont="1" applyBorder="1" applyProtection="1"/>
    <xf numFmtId="0" fontId="6" fillId="0" borderId="0" xfId="0" applyFont="1" applyFill="1" applyBorder="1" applyProtection="1"/>
    <xf numFmtId="8" fontId="6" fillId="0" borderId="0" xfId="0" applyNumberFormat="1" applyFont="1" applyFill="1" applyBorder="1" applyProtection="1"/>
    <xf numFmtId="4" fontId="10" fillId="0" borderId="0" xfId="0" applyNumberFormat="1" applyFont="1" applyAlignment="1" applyProtection="1">
      <alignment horizontal="left"/>
    </xf>
    <xf numFmtId="0" fontId="8" fillId="3" borderId="0" xfId="0" applyFont="1" applyFill="1" applyProtection="1"/>
    <xf numFmtId="0" fontId="10" fillId="0" borderId="0" xfId="0" applyFont="1" applyProtection="1">
      <protection hidden="1"/>
    </xf>
    <xf numFmtId="0" fontId="7" fillId="0" borderId="0" xfId="0" applyFont="1" applyProtection="1">
      <protection hidden="1"/>
    </xf>
    <xf numFmtId="44" fontId="11" fillId="0" borderId="0" xfId="0" applyNumberFormat="1" applyFont="1" applyProtection="1">
      <protection hidden="1"/>
    </xf>
    <xf numFmtId="0" fontId="11" fillId="0" borderId="0" xfId="0" applyFont="1" applyProtection="1">
      <protection hidden="1"/>
    </xf>
    <xf numFmtId="0" fontId="10" fillId="0" borderId="0" xfId="0" applyFont="1" applyBorder="1" applyAlignment="1" applyProtection="1">
      <alignment horizontal="right"/>
      <protection hidden="1"/>
    </xf>
    <xf numFmtId="0" fontId="10" fillId="0" borderId="0" xfId="0" applyFont="1" applyBorder="1" applyProtection="1">
      <protection hidden="1"/>
    </xf>
    <xf numFmtId="10" fontId="10" fillId="4" borderId="1" xfId="4" applyNumberFormat="1" applyFont="1" applyFill="1" applyBorder="1" applyProtection="1">
      <protection hidden="1"/>
    </xf>
    <xf numFmtId="0" fontId="7" fillId="0" borderId="0" xfId="0" applyFont="1" applyAlignment="1" applyProtection="1">
      <alignment horizontal="right"/>
      <protection hidden="1"/>
    </xf>
    <xf numFmtId="8" fontId="10" fillId="0" borderId="0" xfId="0" applyNumberFormat="1" applyFont="1" applyBorder="1" applyProtection="1">
      <protection hidden="1"/>
    </xf>
    <xf numFmtId="44" fontId="10" fillId="0" borderId="0" xfId="0" applyNumberFormat="1" applyFont="1" applyBorder="1" applyProtection="1">
      <protection hidden="1"/>
    </xf>
    <xf numFmtId="44" fontId="10" fillId="0" borderId="0" xfId="0" applyNumberFormat="1" applyFont="1" applyBorder="1" applyAlignment="1" applyProtection="1">
      <alignment horizontal="left"/>
      <protection hidden="1"/>
    </xf>
    <xf numFmtId="0" fontId="12" fillId="3" borderId="0" xfId="0" applyFont="1" applyFill="1" applyProtection="1"/>
    <xf numFmtId="10" fontId="0" fillId="2" borderId="0" xfId="0" applyNumberFormat="1" applyFill="1"/>
    <xf numFmtId="0" fontId="10" fillId="0" borderId="0" xfId="0" applyFont="1" applyBorder="1" applyAlignment="1" applyProtection="1">
      <alignment horizontal="right" wrapText="1"/>
      <protection hidden="1"/>
    </xf>
    <xf numFmtId="0" fontId="10" fillId="0" borderId="0" xfId="0" applyFont="1" applyBorder="1" applyAlignment="1" applyProtection="1">
      <alignment wrapText="1"/>
      <protection hidden="1"/>
    </xf>
    <xf numFmtId="0" fontId="9" fillId="0" borderId="0" xfId="0" applyFont="1" applyAlignment="1" applyProtection="1">
      <alignment horizontal="justify"/>
      <protection hidden="1"/>
    </xf>
    <xf numFmtId="0" fontId="13" fillId="0" borderId="0" xfId="0" applyFont="1" applyFill="1" applyAlignment="1" applyProtection="1">
      <alignment horizontal="justify"/>
      <protection hidden="1"/>
    </xf>
    <xf numFmtId="0" fontId="10" fillId="0" borderId="0" xfId="0" applyFont="1" applyAlignment="1" applyProtection="1">
      <alignment vertical="center" wrapText="1"/>
      <protection hidden="1"/>
    </xf>
    <xf numFmtId="10" fontId="10" fillId="4" borderId="1" xfId="4" applyNumberFormat="1" applyFont="1" applyFill="1" applyBorder="1" applyAlignment="1" applyProtection="1">
      <alignment horizontal="right"/>
      <protection hidden="1"/>
    </xf>
    <xf numFmtId="0" fontId="1" fillId="0" borderId="0" xfId="0" applyFont="1" applyProtection="1"/>
    <xf numFmtId="0" fontId="14" fillId="0" borderId="0" xfId="0" applyFont="1" applyFill="1" applyProtection="1"/>
    <xf numFmtId="0" fontId="15" fillId="0" borderId="0" xfId="0" applyFont="1" applyProtection="1"/>
    <xf numFmtId="0" fontId="10" fillId="0" borderId="0" xfId="0" applyNumberFormat="1" applyFont="1" applyAlignment="1" applyProtection="1">
      <alignment horizontal="center"/>
      <protection hidden="1"/>
    </xf>
    <xf numFmtId="0" fontId="14" fillId="0" borderId="0" xfId="0" applyFont="1" applyAlignment="1" applyProtection="1">
      <alignment horizontal="right"/>
    </xf>
    <xf numFmtId="0" fontId="15" fillId="0" borderId="0" xfId="0" applyFont="1" applyAlignment="1" applyProtection="1">
      <alignment horizontal="center"/>
    </xf>
    <xf numFmtId="0" fontId="15" fillId="0" borderId="0" xfId="0" applyFont="1" applyFill="1" applyProtection="1"/>
    <xf numFmtId="14" fontId="15" fillId="0" borderId="0" xfId="0" applyNumberFormat="1" applyFont="1" applyProtection="1"/>
    <xf numFmtId="0" fontId="14" fillId="0" borderId="0" xfId="0" applyFont="1" applyProtection="1"/>
    <xf numFmtId="2" fontId="15" fillId="0" borderId="0" xfId="0" applyNumberFormat="1" applyFont="1" applyProtection="1"/>
    <xf numFmtId="0" fontId="15" fillId="0" borderId="0" xfId="0" applyFont="1" applyBorder="1" applyProtection="1"/>
    <xf numFmtId="0" fontId="14" fillId="0" borderId="0" xfId="0" applyFont="1" applyAlignment="1" applyProtection="1">
      <alignment horizontal="center"/>
    </xf>
    <xf numFmtId="166" fontId="15" fillId="0" borderId="0" xfId="0" applyNumberFormat="1" applyFont="1" applyAlignment="1" applyProtection="1">
      <alignment horizontal="center"/>
    </xf>
    <xf numFmtId="166" fontId="15" fillId="0" borderId="0" xfId="0" applyNumberFormat="1" applyFont="1" applyProtection="1"/>
    <xf numFmtId="44" fontId="15" fillId="0" borderId="0" xfId="0" applyNumberFormat="1" applyFont="1" applyProtection="1"/>
    <xf numFmtId="43" fontId="15" fillId="0" borderId="0" xfId="2" applyFont="1" applyProtection="1"/>
    <xf numFmtId="8" fontId="15" fillId="0" borderId="0" xfId="0" applyNumberFormat="1" applyFont="1" applyProtection="1"/>
    <xf numFmtId="14" fontId="15" fillId="5" borderId="0" xfId="0" applyNumberFormat="1" applyFont="1" applyFill="1" applyProtection="1"/>
    <xf numFmtId="0" fontId="15" fillId="5" borderId="0" xfId="0" applyFont="1" applyFill="1" applyProtection="1"/>
    <xf numFmtId="14" fontId="15" fillId="6" borderId="0" xfId="0" applyNumberFormat="1" applyFont="1" applyFill="1" applyProtection="1"/>
    <xf numFmtId="0" fontId="15" fillId="6" borderId="0" xfId="0" applyFont="1" applyFill="1" applyProtection="1"/>
    <xf numFmtId="0" fontId="18" fillId="7" borderId="2" xfId="0" applyFont="1" applyFill="1" applyBorder="1" applyProtection="1"/>
    <xf numFmtId="0" fontId="5" fillId="0" borderId="0" xfId="0" applyFont="1" applyProtection="1"/>
    <xf numFmtId="0" fontId="19" fillId="0" borderId="0" xfId="0" applyFont="1" applyFill="1" applyProtection="1"/>
    <xf numFmtId="0" fontId="19" fillId="0" borderId="0" xfId="0" applyFont="1" applyProtection="1"/>
    <xf numFmtId="2" fontId="19" fillId="0" borderId="0" xfId="0" applyNumberFormat="1" applyFont="1" applyProtection="1"/>
    <xf numFmtId="14" fontId="19" fillId="0" borderId="0" xfId="0" applyNumberFormat="1" applyFont="1" applyProtection="1"/>
    <xf numFmtId="0" fontId="19" fillId="0" borderId="0" xfId="0" applyFont="1" applyBorder="1" applyProtection="1"/>
    <xf numFmtId="0" fontId="19" fillId="0" borderId="3" xfId="0" applyFont="1" applyBorder="1" applyProtection="1"/>
    <xf numFmtId="0" fontId="19" fillId="0" borderId="4" xfId="0" applyFont="1" applyBorder="1" applyAlignment="1" applyProtection="1">
      <alignment horizontal="right"/>
    </xf>
    <xf numFmtId="0" fontId="19" fillId="0" borderId="2" xfId="0" applyFont="1" applyFill="1" applyBorder="1" applyProtection="1"/>
    <xf numFmtId="10" fontId="19" fillId="0" borderId="2" xfId="0" applyNumberFormat="1" applyFont="1" applyBorder="1" applyProtection="1"/>
    <xf numFmtId="170" fontId="19" fillId="0" borderId="2" xfId="0" applyNumberFormat="1" applyFont="1" applyBorder="1" applyProtection="1"/>
    <xf numFmtId="0" fontId="19" fillId="0" borderId="4" xfId="0" applyFont="1" applyBorder="1" applyProtection="1"/>
    <xf numFmtId="0" fontId="20" fillId="0" borderId="0" xfId="0" applyFont="1" applyProtection="1"/>
    <xf numFmtId="0" fontId="10" fillId="0" borderId="0" xfId="0" applyFont="1" applyAlignment="1" applyProtection="1">
      <alignment vertical="center" wrapText="1"/>
    </xf>
    <xf numFmtId="0" fontId="16" fillId="0" borderId="0" xfId="0" applyFont="1" applyProtection="1"/>
    <xf numFmtId="0" fontId="21" fillId="0" borderId="0" xfId="0" applyFont="1" applyProtection="1"/>
    <xf numFmtId="0" fontId="21" fillId="0" borderId="0" xfId="0" applyFont="1" applyFill="1" applyProtection="1"/>
    <xf numFmtId="167" fontId="21" fillId="0" borderId="0" xfId="0" applyNumberFormat="1" applyFont="1" applyProtection="1"/>
    <xf numFmtId="168" fontId="21" fillId="0" borderId="0" xfId="0" applyNumberFormat="1" applyFont="1" applyProtection="1"/>
    <xf numFmtId="165" fontId="21" fillId="0" borderId="0" xfId="0" applyNumberFormat="1" applyFont="1" applyProtection="1"/>
    <xf numFmtId="0" fontId="21" fillId="0" borderId="0" xfId="0" quotePrefix="1" applyFont="1" applyProtection="1"/>
    <xf numFmtId="0" fontId="10" fillId="8" borderId="0" xfId="0" applyFont="1" applyFill="1" applyProtection="1">
      <protection locked="0" hidden="1"/>
    </xf>
    <xf numFmtId="0" fontId="22" fillId="0" borderId="0" xfId="0" applyFont="1" applyAlignment="1" applyProtection="1">
      <alignment horizontal="center" vertical="center" wrapText="1"/>
      <protection hidden="1"/>
    </xf>
    <xf numFmtId="0" fontId="22" fillId="0" borderId="0" xfId="0" applyFont="1" applyProtection="1">
      <protection hidden="1"/>
    </xf>
    <xf numFmtId="15" fontId="10" fillId="4" borderId="1" xfId="4" applyNumberFormat="1" applyFont="1" applyFill="1" applyBorder="1" applyAlignment="1" applyProtection="1">
      <alignment horizontal="right"/>
      <protection hidden="1"/>
    </xf>
    <xf numFmtId="0" fontId="22" fillId="0" borderId="0" xfId="0" applyNumberFormat="1" applyFont="1" applyAlignment="1" applyProtection="1">
      <alignment horizontal="center"/>
      <protection hidden="1"/>
    </xf>
    <xf numFmtId="8" fontId="10" fillId="9" borderId="1" xfId="4" applyNumberFormat="1" applyFont="1" applyFill="1" applyBorder="1" applyAlignment="1" applyProtection="1">
      <alignment horizontal="center"/>
      <protection hidden="1"/>
    </xf>
    <xf numFmtId="8" fontId="7" fillId="9" borderId="1" xfId="4" applyNumberFormat="1" applyFont="1" applyFill="1" applyBorder="1" applyAlignment="1" applyProtection="1">
      <alignment horizontal="right"/>
      <protection hidden="1"/>
    </xf>
    <xf numFmtId="8" fontId="7" fillId="4" borderId="1" xfId="4" applyNumberFormat="1" applyFont="1" applyFill="1" applyBorder="1" applyAlignment="1" applyProtection="1">
      <alignment horizontal="right"/>
      <protection hidden="1"/>
    </xf>
    <xf numFmtId="0" fontId="23" fillId="0" borderId="0" xfId="0" applyFont="1" applyBorder="1" applyAlignment="1" applyProtection="1">
      <alignment horizontal="center"/>
      <protection hidden="1"/>
    </xf>
    <xf numFmtId="0" fontId="23" fillId="0" borderId="0" xfId="0" applyNumberFormat="1" applyFont="1" applyBorder="1" applyAlignment="1" applyProtection="1">
      <alignment horizontal="center"/>
      <protection hidden="1"/>
    </xf>
    <xf numFmtId="8" fontId="23" fillId="0" borderId="0" xfId="0" applyNumberFormat="1" applyFont="1" applyBorder="1" applyAlignment="1" applyProtection="1">
      <alignment horizontal="center"/>
      <protection hidden="1"/>
    </xf>
    <xf numFmtId="0" fontId="23" fillId="0" borderId="0" xfId="0" applyFont="1" applyBorder="1" applyAlignment="1" applyProtection="1">
      <alignment horizontal="left"/>
      <protection hidden="1"/>
    </xf>
    <xf numFmtId="8" fontId="23" fillId="0" borderId="5" xfId="0" applyNumberFormat="1" applyFont="1" applyBorder="1" applyAlignment="1" applyProtection="1">
      <alignment horizontal="center"/>
      <protection hidden="1"/>
    </xf>
    <xf numFmtId="8" fontId="23" fillId="0" borderId="0" xfId="0" applyNumberFormat="1" applyFont="1" applyFill="1" applyBorder="1" applyAlignment="1" applyProtection="1">
      <alignment horizontal="center"/>
      <protection hidden="1"/>
    </xf>
    <xf numFmtId="0" fontId="23" fillId="0" borderId="0" xfId="0" applyFont="1" applyFill="1" applyBorder="1" applyAlignment="1" applyProtection="1">
      <alignment horizontal="center"/>
      <protection hidden="1"/>
    </xf>
    <xf numFmtId="0" fontId="23" fillId="0" borderId="0" xfId="0" applyNumberFormat="1" applyFont="1" applyFill="1" applyBorder="1" applyAlignment="1" applyProtection="1">
      <alignment horizontal="center"/>
      <protection hidden="1"/>
    </xf>
    <xf numFmtId="165" fontId="23" fillId="0" borderId="0" xfId="0" applyNumberFormat="1" applyFont="1" applyBorder="1" applyAlignment="1" applyProtection="1">
      <alignment horizontal="center"/>
      <protection hidden="1"/>
    </xf>
    <xf numFmtId="0" fontId="24" fillId="0" borderId="0" xfId="0" applyFont="1" applyBorder="1" applyAlignment="1" applyProtection="1">
      <alignment horizontal="left"/>
      <protection hidden="1"/>
    </xf>
    <xf numFmtId="0" fontId="25" fillId="0" borderId="0" xfId="0" applyFont="1" applyBorder="1" applyAlignment="1" applyProtection="1">
      <alignment horizontal="left"/>
      <protection hidden="1"/>
    </xf>
    <xf numFmtId="0" fontId="10" fillId="4" borderId="1" xfId="4" applyNumberFormat="1" applyFont="1" applyFill="1" applyBorder="1" applyAlignment="1" applyProtection="1">
      <alignment horizontal="center"/>
      <protection hidden="1"/>
    </xf>
    <xf numFmtId="0" fontId="10" fillId="0" borderId="0" xfId="0" applyFont="1" applyAlignment="1" applyProtection="1"/>
    <xf numFmtId="0" fontId="10" fillId="0" borderId="0" xfId="0" applyFont="1" applyBorder="1" applyAlignment="1" applyProtection="1"/>
    <xf numFmtId="0" fontId="27" fillId="0" borderId="0" xfId="0" applyFont="1" applyProtection="1"/>
    <xf numFmtId="0" fontId="23" fillId="0" borderId="0" xfId="0" quotePrefix="1" applyFont="1" applyBorder="1" applyAlignment="1" applyProtection="1">
      <alignment horizontal="center"/>
      <protection hidden="1"/>
    </xf>
    <xf numFmtId="0" fontId="0" fillId="0" borderId="0" xfId="0" applyAlignment="1"/>
    <xf numFmtId="0" fontId="28" fillId="0" borderId="0" xfId="0" applyFont="1" applyProtection="1"/>
    <xf numFmtId="0" fontId="28" fillId="0" borderId="0" xfId="0" applyFont="1" applyAlignment="1" applyProtection="1">
      <alignment vertical="center"/>
    </xf>
    <xf numFmtId="44" fontId="7" fillId="12" borderId="6" xfId="3" applyFont="1" applyFill="1" applyBorder="1" applyAlignment="1" applyProtection="1">
      <alignment horizontal="center"/>
      <protection locked="0"/>
    </xf>
    <xf numFmtId="44" fontId="7" fillId="12" borderId="7" xfId="3" applyFont="1" applyFill="1" applyBorder="1" applyAlignment="1" applyProtection="1">
      <alignment horizontal="center"/>
      <protection locked="0"/>
    </xf>
    <xf numFmtId="44" fontId="7" fillId="12" borderId="8" xfId="3" applyFont="1" applyFill="1" applyBorder="1" applyAlignment="1" applyProtection="1">
      <alignment horizontal="center"/>
      <protection locked="0"/>
    </xf>
    <xf numFmtId="0" fontId="10" fillId="0" borderId="5" xfId="0" applyFont="1" applyFill="1" applyBorder="1" applyAlignment="1" applyProtection="1">
      <alignment horizontal="center" vertical="top"/>
    </xf>
    <xf numFmtId="4" fontId="10" fillId="0" borderId="0" xfId="0" applyNumberFormat="1" applyFont="1" applyBorder="1" applyAlignment="1" applyProtection="1">
      <alignment horizontal="left"/>
      <protection hidden="1"/>
    </xf>
    <xf numFmtId="0" fontId="10" fillId="0" borderId="0" xfId="0" applyFont="1" applyFill="1" applyBorder="1" applyAlignment="1" applyProtection="1">
      <alignment horizontal="left"/>
    </xf>
    <xf numFmtId="44" fontId="7" fillId="5" borderId="6" xfId="3" applyFont="1" applyFill="1" applyBorder="1" applyAlignment="1" applyProtection="1">
      <alignment horizontal="center"/>
      <protection hidden="1"/>
    </xf>
    <xf numFmtId="44" fontId="7" fillId="5" borderId="7" xfId="3" applyFont="1" applyFill="1" applyBorder="1" applyAlignment="1" applyProtection="1">
      <alignment horizontal="center"/>
      <protection hidden="1"/>
    </xf>
    <xf numFmtId="44" fontId="7" fillId="5" borderId="8" xfId="3" applyFont="1" applyFill="1" applyBorder="1" applyAlignment="1" applyProtection="1">
      <alignment horizontal="center"/>
      <protection hidden="1"/>
    </xf>
    <xf numFmtId="44" fontId="7" fillId="11" borderId="1" xfId="3" applyFont="1" applyFill="1" applyBorder="1" applyAlignment="1" applyProtection="1">
      <alignment horizontal="right"/>
      <protection hidden="1"/>
    </xf>
    <xf numFmtId="44" fontId="7" fillId="0" borderId="6" xfId="3" applyFont="1" applyFill="1" applyBorder="1" applyAlignment="1" applyProtection="1">
      <alignment horizontal="center"/>
      <protection hidden="1"/>
    </xf>
    <xf numFmtId="44" fontId="7" fillId="0" borderId="7" xfId="3" applyFont="1" applyFill="1" applyBorder="1" applyAlignment="1" applyProtection="1">
      <alignment horizontal="center"/>
      <protection hidden="1"/>
    </xf>
    <xf numFmtId="44" fontId="7" fillId="0" borderId="8" xfId="3" applyFont="1" applyFill="1" applyBorder="1" applyAlignment="1" applyProtection="1">
      <alignment horizontal="center"/>
      <protection hidden="1"/>
    </xf>
    <xf numFmtId="44" fontId="7" fillId="11" borderId="6" xfId="3" applyFont="1" applyFill="1" applyBorder="1" applyAlignment="1" applyProtection="1">
      <alignment horizontal="center"/>
      <protection hidden="1"/>
    </xf>
    <xf numFmtId="44" fontId="7" fillId="11" borderId="7" xfId="3" applyFont="1" applyFill="1" applyBorder="1" applyAlignment="1" applyProtection="1">
      <alignment horizontal="center"/>
      <protection hidden="1"/>
    </xf>
    <xf numFmtId="44" fontId="7" fillId="11" borderId="8" xfId="3" applyFont="1" applyFill="1" applyBorder="1" applyAlignment="1" applyProtection="1">
      <alignment horizontal="center"/>
      <protection hidden="1"/>
    </xf>
    <xf numFmtId="0" fontId="26" fillId="0" borderId="0" xfId="1" applyAlignment="1" applyProtection="1">
      <alignment horizontal="center"/>
    </xf>
    <xf numFmtId="0" fontId="10" fillId="0" borderId="0" xfId="0" applyFont="1" applyAlignment="1" applyProtection="1">
      <alignment horizontal="center"/>
    </xf>
    <xf numFmtId="0" fontId="7" fillId="10" borderId="6" xfId="0" applyFont="1" applyFill="1" applyBorder="1" applyAlignment="1" applyProtection="1">
      <alignment horizontal="center"/>
      <protection locked="0"/>
    </xf>
    <xf numFmtId="0" fontId="7" fillId="10" borderId="7" xfId="0" applyFont="1" applyFill="1" applyBorder="1" applyAlignment="1" applyProtection="1">
      <alignment horizontal="center"/>
      <protection locked="0"/>
    </xf>
    <xf numFmtId="0" fontId="7" fillId="10" borderId="8" xfId="0" applyFont="1" applyFill="1" applyBorder="1" applyAlignment="1" applyProtection="1">
      <alignment horizontal="center"/>
      <protection locked="0"/>
    </xf>
    <xf numFmtId="49" fontId="7" fillId="10" borderId="6" xfId="0" applyNumberFormat="1" applyFont="1" applyFill="1" applyBorder="1" applyAlignment="1" applyProtection="1">
      <alignment horizontal="center"/>
      <protection locked="0"/>
    </xf>
    <xf numFmtId="49" fontId="7" fillId="10" borderId="7" xfId="0" applyNumberFormat="1" applyFont="1" applyFill="1" applyBorder="1" applyAlignment="1" applyProtection="1">
      <alignment horizontal="center"/>
      <protection locked="0"/>
    </xf>
    <xf numFmtId="49" fontId="7" fillId="10" borderId="8" xfId="0" applyNumberFormat="1" applyFont="1" applyFill="1" applyBorder="1" applyAlignment="1" applyProtection="1">
      <alignment horizontal="center"/>
      <protection locked="0"/>
    </xf>
    <xf numFmtId="169" fontId="10" fillId="4" borderId="1" xfId="0" applyNumberFormat="1" applyFont="1" applyFill="1" applyBorder="1" applyAlignment="1" applyProtection="1">
      <alignment horizontal="right"/>
      <protection hidden="1"/>
    </xf>
    <xf numFmtId="0" fontId="17" fillId="0" borderId="0" xfId="0" applyFont="1" applyFill="1" applyBorder="1" applyAlignment="1" applyProtection="1">
      <alignment horizontal="justify" vertical="top" wrapText="1"/>
      <protection hidden="1"/>
    </xf>
    <xf numFmtId="0" fontId="10" fillId="4" borderId="1" xfId="0" applyFont="1" applyFill="1" applyBorder="1" applyAlignment="1" applyProtection="1">
      <alignment horizontal="right"/>
      <protection hidden="1"/>
    </xf>
    <xf numFmtId="8" fontId="10" fillId="4" borderId="1" xfId="0" applyNumberFormat="1" applyFont="1" applyFill="1" applyBorder="1" applyAlignment="1" applyProtection="1">
      <alignment horizontal="right"/>
      <protection hidden="1"/>
    </xf>
    <xf numFmtId="0" fontId="10" fillId="4" borderId="1" xfId="0" applyNumberFormat="1" applyFont="1" applyFill="1" applyBorder="1" applyAlignment="1" applyProtection="1">
      <alignment horizontal="right"/>
      <protection hidden="1"/>
    </xf>
    <xf numFmtId="0" fontId="7" fillId="0" borderId="0" xfId="0" applyFont="1" applyAlignment="1" applyProtection="1">
      <alignment horizontal="center" vertical="center" wrapText="1"/>
      <protection hidden="1"/>
    </xf>
    <xf numFmtId="0" fontId="17" fillId="0" borderId="0" xfId="0" applyFont="1" applyAlignment="1" applyProtection="1">
      <alignment horizontal="justify" wrapText="1"/>
      <protection hidden="1"/>
    </xf>
    <xf numFmtId="0" fontId="22" fillId="0" borderId="0" xfId="0" applyFont="1" applyAlignment="1" applyProtection="1">
      <alignment horizontal="center"/>
      <protection hidden="1"/>
    </xf>
    <xf numFmtId="0" fontId="22" fillId="0" borderId="0" xfId="0" applyNumberFormat="1" applyFont="1" applyAlignment="1" applyProtection="1">
      <alignment horizontal="center" wrapText="1"/>
      <protection hidden="1"/>
    </xf>
    <xf numFmtId="0" fontId="22" fillId="0" borderId="9" xfId="0" applyNumberFormat="1" applyFont="1" applyBorder="1" applyAlignment="1" applyProtection="1">
      <alignment horizontal="center"/>
      <protection hidden="1"/>
    </xf>
    <xf numFmtId="167" fontId="19" fillId="4" borderId="2" xfId="2" applyNumberFormat="1" applyFont="1" applyFill="1" applyBorder="1" applyAlignment="1" applyProtection="1">
      <alignment horizontal="right"/>
    </xf>
    <xf numFmtId="171" fontId="19" fillId="4" borderId="2" xfId="3" applyNumberFormat="1" applyFont="1" applyFill="1" applyBorder="1" applyAlignment="1" applyProtection="1">
      <alignment horizontal="right"/>
    </xf>
    <xf numFmtId="171" fontId="19" fillId="4" borderId="2" xfId="0" applyNumberFormat="1" applyFont="1" applyFill="1" applyBorder="1" applyAlignment="1" applyProtection="1">
      <alignment horizontal="right"/>
    </xf>
    <xf numFmtId="0" fontId="15" fillId="0" borderId="0" xfId="0" applyFont="1" applyAlignment="1" applyProtection="1">
      <alignment horizontal="center"/>
    </xf>
    <xf numFmtId="0" fontId="19" fillId="4" borderId="2" xfId="0" applyFont="1" applyFill="1" applyBorder="1" applyAlignment="1" applyProtection="1">
      <alignment horizontal="right"/>
    </xf>
    <xf numFmtId="15" fontId="19" fillId="4" borderId="2" xfId="0" applyNumberFormat="1" applyFont="1" applyFill="1" applyBorder="1" applyAlignment="1" applyProtection="1">
      <alignment horizontal="right"/>
    </xf>
  </cellXfs>
  <cellStyles count="5">
    <cellStyle name="Hipervínculo" xfId="1" builtinId="8"/>
    <cellStyle name="Millares" xfId="2" builtinId="3"/>
    <cellStyle name="Moneda" xfId="3" builtinId="4"/>
    <cellStyle name="Normal" xfId="0" builtinId="0"/>
    <cellStyle name="Porcentaje" xfId="4" builtinId="5"/>
  </cellStyles>
  <dxfs count="32">
    <dxf>
      <font>
        <b/>
        <i/>
        <condense val="0"/>
        <extend val="0"/>
        <color auto="1"/>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E1E1"/>
      <color rgb="FFFFD9D9"/>
      <color rgb="FFFFCC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hyperlink" Target="https://servicios.metlife.com.mx/wps/portal/clientes" TargetMode="External"/><Relationship Id="rId2" Type="http://schemas.openxmlformats.org/officeDocument/2006/relationships/image" Target="../media/image6.png"/><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8.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0</xdr:col>
      <xdr:colOff>27215</xdr:colOff>
      <xdr:row>0</xdr:row>
      <xdr:rowOff>0</xdr:rowOff>
    </xdr:from>
    <xdr:to>
      <xdr:col>1</xdr:col>
      <xdr:colOff>346532</xdr:colOff>
      <xdr:row>2</xdr:row>
      <xdr:rowOff>166914</xdr:rowOff>
    </xdr:to>
    <xdr:pic>
      <xdr:nvPicPr>
        <xdr:cNvPr id="10" name="9 Imagen" descr="C:\Users\MartinezLin\AppData\Local\Microsoft\Windows\Temporary Internet Files\Content.Word\metlife_eng_logo_rgb.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74" t="24309" b="23255"/>
        <a:stretch/>
      </xdr:blipFill>
      <xdr:spPr bwMode="auto">
        <a:xfrm>
          <a:off x="27215" y="0"/>
          <a:ext cx="2042888" cy="538843"/>
        </a:xfrm>
        <a:prstGeom prst="rect">
          <a:avLst/>
        </a:prstGeom>
        <a:noFill/>
        <a:ln>
          <a:noFill/>
        </a:ln>
      </xdr:spPr>
    </xdr:pic>
    <xdr:clientData/>
  </xdr:twoCellAnchor>
  <xdr:twoCellAnchor editAs="oneCell">
    <xdr:from>
      <xdr:col>17</xdr:col>
      <xdr:colOff>14516</xdr:colOff>
      <xdr:row>0</xdr:row>
      <xdr:rowOff>21772</xdr:rowOff>
    </xdr:from>
    <xdr:to>
      <xdr:col>22</xdr:col>
      <xdr:colOff>50803</xdr:colOff>
      <xdr:row>4</xdr:row>
      <xdr:rowOff>21772</xdr:rowOff>
    </xdr:to>
    <xdr:pic>
      <xdr:nvPicPr>
        <xdr:cNvPr id="2844" name="Picture 1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220" t="11227" r="1823" b="75810"/>
        <a:stretch/>
      </xdr:blipFill>
      <xdr:spPr bwMode="auto">
        <a:xfrm>
          <a:off x="7307945" y="21772"/>
          <a:ext cx="2002972" cy="69668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400050</xdr:colOff>
      <xdr:row>0</xdr:row>
      <xdr:rowOff>122463</xdr:rowOff>
    </xdr:from>
    <xdr:to>
      <xdr:col>17</xdr:col>
      <xdr:colOff>400050</xdr:colOff>
      <xdr:row>2</xdr:row>
      <xdr:rowOff>74384</xdr:rowOff>
    </xdr:to>
    <xdr:sp macro="" textlink="">
      <xdr:nvSpPr>
        <xdr:cNvPr id="2057" name="Text Box 9"/>
        <xdr:cNvSpPr txBox="1">
          <a:spLocks noChangeArrowheads="1"/>
        </xdr:cNvSpPr>
      </xdr:nvSpPr>
      <xdr:spPr bwMode="auto">
        <a:xfrm>
          <a:off x="2802164" y="122463"/>
          <a:ext cx="4891315" cy="3002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s-MX" sz="1700" b="1" i="0" u="none" strike="noStrike" baseline="0">
              <a:solidFill>
                <a:sysClr val="windowText" lastClr="000000"/>
              </a:solidFill>
              <a:latin typeface="Frutiger 55 Roman"/>
            </a:rPr>
            <a:t>Calculadora  de Préstamos</a:t>
          </a:r>
          <a:endParaRPr lang="es-MX">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33</xdr:row>
          <xdr:rowOff>152400</xdr:rowOff>
        </xdr:from>
        <xdr:to>
          <xdr:col>15</xdr:col>
          <xdr:colOff>285750</xdr:colOff>
          <xdr:row>36</xdr:row>
          <xdr:rowOff>161925</xdr:rowOff>
        </xdr:to>
        <xdr:sp macro="" textlink="">
          <xdr:nvSpPr>
            <xdr:cNvPr id="2061" name="btntabla"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238125</xdr:colOff>
          <xdr:row>33</xdr:row>
          <xdr:rowOff>142875</xdr:rowOff>
        </xdr:from>
        <xdr:to>
          <xdr:col>19</xdr:col>
          <xdr:colOff>285750</xdr:colOff>
          <xdr:row>36</xdr:row>
          <xdr:rowOff>152400</xdr:rowOff>
        </xdr:to>
        <xdr:sp macro="" textlink="">
          <xdr:nvSpPr>
            <xdr:cNvPr id="2062" name="BtnBorrar"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152400</xdr:rowOff>
        </xdr:from>
        <xdr:to>
          <xdr:col>21</xdr:col>
          <xdr:colOff>209550</xdr:colOff>
          <xdr:row>30</xdr:row>
          <xdr:rowOff>9525</xdr:rowOff>
        </xdr:to>
        <xdr:sp macro="" textlink="">
          <xdr:nvSpPr>
            <xdr:cNvPr id="2068" name="Combofdp" hidden="1">
              <a:extLst>
                <a:ext uri="{63B3BB69-23CF-44E3-9099-C40C66FF867C}">
                  <a14:compatExt spid="_x0000_s20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9525</xdr:rowOff>
        </xdr:from>
        <xdr:to>
          <xdr:col>20</xdr:col>
          <xdr:colOff>19050</xdr:colOff>
          <xdr:row>13</xdr:row>
          <xdr:rowOff>38100</xdr:rowOff>
        </xdr:to>
        <xdr:sp macro="" textlink="">
          <xdr:nvSpPr>
            <xdr:cNvPr id="2142" name="ckbPrestAntVig" hidden="1">
              <a:extLst>
                <a:ext uri="{63B3BB69-23CF-44E3-9099-C40C66FF867C}">
                  <a14:compatExt spid="_x0000_s2142"/>
                </a:ext>
              </a:extLst>
            </xdr:cNvPr>
            <xdr:cNvSpPr/>
          </xdr:nvSpPr>
          <xdr:spPr>
            <a:xfrm>
              <a:off x="0" y="0"/>
              <a:ext cx="0" cy="0"/>
            </a:xfrm>
            <a:prstGeom prst="rect">
              <a:avLst/>
            </a:prstGeom>
          </xdr:spPr>
        </xdr:sp>
        <xdr:clientData fLocksWithSheet="0"/>
      </xdr:twoCellAnchor>
    </mc:Choice>
    <mc:Fallback/>
  </mc:AlternateContent>
  <xdr:twoCellAnchor>
    <xdr:from>
      <xdr:col>0</xdr:col>
      <xdr:colOff>130628</xdr:colOff>
      <xdr:row>3</xdr:row>
      <xdr:rowOff>14513</xdr:rowOff>
    </xdr:from>
    <xdr:to>
      <xdr:col>16</xdr:col>
      <xdr:colOff>152400</xdr:colOff>
      <xdr:row>4</xdr:row>
      <xdr:rowOff>166913</xdr:rowOff>
    </xdr:to>
    <xdr:sp macro="" textlink="">
      <xdr:nvSpPr>
        <xdr:cNvPr id="2" name="1 CuadroTexto">
          <a:hlinkClick xmlns:r="http://schemas.openxmlformats.org/officeDocument/2006/relationships" r:id="rId3"/>
        </xdr:cNvPr>
        <xdr:cNvSpPr txBox="1"/>
      </xdr:nvSpPr>
      <xdr:spPr>
        <a:xfrm>
          <a:off x="130628" y="537027"/>
          <a:ext cx="6995886" cy="326572"/>
        </a:xfrm>
        <a:prstGeom prst="rect">
          <a:avLst/>
        </a:prstGeom>
        <a:solidFill>
          <a:srgbClr val="FFE1E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MX" sz="1200" b="1">
              <a:latin typeface="Arial" panose="020B0604020202020204" pitchFamily="34" charset="0"/>
              <a:ea typeface="Arial Unicode MS" panose="020B0604020202020204" pitchFamily="34" charset="-128"/>
              <a:cs typeface="Arial" panose="020B0604020202020204" pitchFamily="34" charset="0"/>
            </a:rPr>
            <a:t>DA CLICK</a:t>
          </a:r>
          <a:r>
            <a:rPr lang="es-MX" sz="1200" b="1" baseline="0">
              <a:latin typeface="Arial" panose="020B0604020202020204" pitchFamily="34" charset="0"/>
              <a:ea typeface="Arial Unicode MS" panose="020B0604020202020204" pitchFamily="34" charset="-128"/>
              <a:cs typeface="Arial" panose="020B0604020202020204" pitchFamily="34" charset="0"/>
            </a:rPr>
            <a:t> AQUÍ PARA CONSULTAR EL SALDO DE TU RESERVA</a:t>
          </a:r>
          <a:endParaRPr lang="es-MX" sz="1200" b="1">
            <a:latin typeface="Arial" panose="020B0604020202020204" pitchFamily="34" charset="0"/>
            <a:ea typeface="Arial Unicode MS" panose="020B0604020202020204" pitchFamily="34" charset="-128"/>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79910</xdr:colOff>
      <xdr:row>5</xdr:row>
      <xdr:rowOff>24847</xdr:rowOff>
    </xdr:to>
    <xdr:pic>
      <xdr:nvPicPr>
        <xdr:cNvPr id="7" name="6 Imagen" descr="C:\Users\MartinezLin\AppData\Local\Microsoft\Windows\Temporary Internet Files\Content.Word\metlife_eng_logo_rgb.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74" t="24309" b="23255"/>
        <a:stretch/>
      </xdr:blipFill>
      <xdr:spPr bwMode="auto">
        <a:xfrm>
          <a:off x="0" y="0"/>
          <a:ext cx="2042888" cy="455543"/>
        </a:xfrm>
        <a:prstGeom prst="rect">
          <a:avLst/>
        </a:prstGeom>
        <a:noFill/>
        <a:ln>
          <a:noFill/>
        </a:ln>
      </xdr:spPr>
    </xdr:pic>
    <xdr:clientData/>
  </xdr:twoCellAnchor>
  <xdr:twoCellAnchor editAs="oneCell">
    <xdr:from>
      <xdr:col>6</xdr:col>
      <xdr:colOff>985630</xdr:colOff>
      <xdr:row>0</xdr:row>
      <xdr:rowOff>0</xdr:rowOff>
    </xdr:from>
    <xdr:to>
      <xdr:col>8</xdr:col>
      <xdr:colOff>152400</xdr:colOff>
      <xdr:row>5</xdr:row>
      <xdr:rowOff>142875</xdr:rowOff>
    </xdr:to>
    <xdr:pic>
      <xdr:nvPicPr>
        <xdr:cNvPr id="4001" name="Picture 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4814" t="11227" r="1823" b="75810"/>
        <a:stretch/>
      </xdr:blipFill>
      <xdr:spPr bwMode="auto">
        <a:xfrm>
          <a:off x="7504043" y="0"/>
          <a:ext cx="1659835" cy="573571"/>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923925</xdr:colOff>
      <xdr:row>0</xdr:row>
      <xdr:rowOff>2895</xdr:rowOff>
    </xdr:from>
    <xdr:to>
      <xdr:col>5</xdr:col>
      <xdr:colOff>1171575</xdr:colOff>
      <xdr:row>1</xdr:row>
      <xdr:rowOff>99387</xdr:rowOff>
    </xdr:to>
    <xdr:sp macro="" textlink="">
      <xdr:nvSpPr>
        <xdr:cNvPr id="3077" name="Text Box 5"/>
        <xdr:cNvSpPr txBox="1">
          <a:spLocks noChangeArrowheads="1"/>
        </xdr:cNvSpPr>
      </xdr:nvSpPr>
      <xdr:spPr bwMode="auto">
        <a:xfrm>
          <a:off x="2886903" y="2895"/>
          <a:ext cx="3519281" cy="2869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es-MX" sz="1700" b="1" i="0" u="none" strike="noStrike" baseline="0">
              <a:solidFill>
                <a:sysClr val="windowText" lastClr="000000"/>
              </a:solidFill>
              <a:latin typeface="Frutiger 55 Roman"/>
            </a:rPr>
            <a:t>Tabla de amortización</a:t>
          </a:r>
          <a:endParaRPr lang="es-MX">
            <a:solidFill>
              <a:sysClr val="windowText" lastClr="000000"/>
            </a:solidFill>
          </a:endParaRPr>
        </a:p>
      </xdr:txBody>
    </xdr:sp>
    <xdr:clientData/>
  </xdr:twoCellAnchor>
  <xdr:twoCellAnchor>
    <xdr:from>
      <xdr:col>4</xdr:col>
      <xdr:colOff>447675</xdr:colOff>
      <xdr:row>1</xdr:row>
      <xdr:rowOff>104775</xdr:rowOff>
    </xdr:from>
    <xdr:to>
      <xdr:col>5</xdr:col>
      <xdr:colOff>190500</xdr:colOff>
      <xdr:row>5</xdr:row>
      <xdr:rowOff>95250</xdr:rowOff>
    </xdr:to>
    <xdr:sp macro="[0]!Inicio" textlink="">
      <xdr:nvSpPr>
        <xdr:cNvPr id="4003" name="Text Box 2"/>
        <xdr:cNvSpPr txBox="1">
          <a:spLocks noChangeArrowheads="1"/>
        </xdr:cNvSpPr>
      </xdr:nvSpPr>
      <xdr:spPr bwMode="auto">
        <a:xfrm>
          <a:off x="4600575" y="295275"/>
          <a:ext cx="819150" cy="228600"/>
        </a:xfrm>
        <a:prstGeom prst="rect">
          <a:avLst/>
        </a:prstGeom>
        <a:solidFill>
          <a:srgbClr val="EAEAEA"/>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es-MX" sz="1200" b="1" i="0" u="none" strike="noStrike" baseline="0">
              <a:solidFill>
                <a:srgbClr val="000000"/>
              </a:solidFill>
              <a:latin typeface="Frutiger 55 Roman"/>
            </a:rPr>
            <a:t>Regresar</a:t>
          </a:r>
        </a:p>
      </xdr:txBody>
    </xdr:sp>
    <xdr:clientData/>
  </xdr:twoCellAnchor>
  <mc:AlternateContent xmlns:mc="http://schemas.openxmlformats.org/markup-compatibility/2006">
    <mc:Choice xmlns:a14="http://schemas.microsoft.com/office/drawing/2010/main" Requires="a14">
      <xdr:twoCellAnchor editAs="oneCell">
        <xdr:from>
          <xdr:col>3</xdr:col>
          <xdr:colOff>238125</xdr:colOff>
          <xdr:row>4</xdr:row>
          <xdr:rowOff>47625</xdr:rowOff>
        </xdr:from>
        <xdr:to>
          <xdr:col>3</xdr:col>
          <xdr:colOff>1181100</xdr:colOff>
          <xdr:row>6</xdr:row>
          <xdr:rowOff>95250</xdr:rowOff>
        </xdr:to>
        <xdr:sp macro="" textlink="">
          <xdr:nvSpPr>
            <xdr:cNvPr id="3079" name="CommandButton1" hidden="1">
              <a:extLst>
                <a:ext uri="{63B3BB69-23CF-44E3-9099-C40C66FF867C}">
                  <a14:compatExt spid="_x0000_s3079"/>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AEAEA"/>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EAEAEA"/>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7.emf"/><Relationship Id="rId4" Type="http://schemas.openxmlformats.org/officeDocument/2006/relationships/control" Target="../activeX/activeX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pageSetUpPr fitToPage="1"/>
  </sheetPr>
  <dimension ref="A1:AA192"/>
  <sheetViews>
    <sheetView showGridLines="0" showRowColHeaders="0" tabSelected="1" zoomScale="105" workbookViewId="0">
      <selection activeCell="B8" sqref="B8:F8"/>
    </sheetView>
  </sheetViews>
  <sheetFormatPr baseColWidth="10" defaultColWidth="0" defaultRowHeight="14.25" zeroHeight="1"/>
  <cols>
    <col min="1" max="1" width="25.85546875" style="14" customWidth="1"/>
    <col min="2" max="2" width="9.140625" style="14" customWidth="1"/>
    <col min="3" max="4" width="6.42578125" style="14" customWidth="1"/>
    <col min="5" max="5" width="4.7109375" style="14" customWidth="1"/>
    <col min="6" max="6" width="5.7109375" style="14" customWidth="1"/>
    <col min="7" max="7" width="3.42578125" style="14" customWidth="1"/>
    <col min="8" max="14" width="4.7109375" style="14" customWidth="1"/>
    <col min="15" max="15" width="2.7109375" style="14" customWidth="1"/>
    <col min="16" max="17" width="4.7109375" style="14" customWidth="1"/>
    <col min="18" max="18" width="10" style="14" customWidth="1"/>
    <col min="19" max="22" width="4.7109375" style="14" customWidth="1"/>
    <col min="23" max="23" width="11.42578125" style="14" customWidth="1"/>
    <col min="24" max="24" width="11.28515625" style="14" hidden="1" customWidth="1"/>
    <col min="25" max="16384" width="13.42578125" style="14" hidden="1"/>
  </cols>
  <sheetData>
    <row r="1" spans="1:22" ht="15">
      <c r="G1" s="15"/>
    </row>
    <row r="2" spans="1:22"/>
    <row r="3" spans="1:22"/>
    <row r="4" spans="1:22">
      <c r="A4" s="118"/>
      <c r="B4" s="118"/>
      <c r="C4" s="118"/>
      <c r="D4" s="118"/>
      <c r="E4" s="118"/>
      <c r="F4" s="118"/>
      <c r="G4" s="118"/>
      <c r="H4" s="118"/>
      <c r="I4" s="118"/>
    </row>
    <row r="5" spans="1:22" ht="15">
      <c r="A5" s="12"/>
      <c r="B5" s="137"/>
      <c r="C5" s="138"/>
      <c r="D5" s="138"/>
      <c r="E5" s="138"/>
      <c r="F5" s="138"/>
      <c r="G5" s="138"/>
      <c r="H5" s="138"/>
    </row>
    <row r="6" spans="1:22" ht="15.75">
      <c r="A6" s="116" t="s">
        <v>27</v>
      </c>
    </row>
    <row r="7" spans="1:22"/>
    <row r="8" spans="1:22" ht="15">
      <c r="A8" s="16" t="s">
        <v>28</v>
      </c>
      <c r="B8" s="139"/>
      <c r="C8" s="140"/>
      <c r="D8" s="140"/>
      <c r="E8" s="140"/>
      <c r="F8" s="141"/>
      <c r="H8" s="139"/>
      <c r="I8" s="140"/>
      <c r="J8" s="140"/>
      <c r="K8" s="140"/>
      <c r="L8" s="140"/>
      <c r="M8" s="140"/>
      <c r="N8" s="141"/>
      <c r="P8" s="139"/>
      <c r="Q8" s="140"/>
      <c r="R8" s="140"/>
      <c r="S8" s="140"/>
      <c r="T8" s="140"/>
      <c r="U8" s="140"/>
      <c r="V8" s="141"/>
    </row>
    <row r="9" spans="1:22">
      <c r="A9" s="16"/>
      <c r="B9" s="124" t="s">
        <v>95</v>
      </c>
      <c r="C9" s="124"/>
      <c r="D9" s="124"/>
      <c r="E9" s="124"/>
      <c r="F9" s="124"/>
      <c r="H9" s="124" t="s">
        <v>96</v>
      </c>
      <c r="I9" s="124"/>
      <c r="J9" s="124"/>
      <c r="K9" s="124"/>
      <c r="L9" s="124"/>
      <c r="M9" s="124"/>
      <c r="N9" s="124"/>
      <c r="P9" s="124" t="s">
        <v>97</v>
      </c>
      <c r="Q9" s="124"/>
      <c r="R9" s="124"/>
      <c r="S9" s="124"/>
      <c r="T9" s="124"/>
      <c r="U9" s="124"/>
      <c r="V9" s="124"/>
    </row>
    <row r="10" spans="1:22">
      <c r="M10" s="17"/>
      <c r="N10" s="17"/>
      <c r="P10" s="17"/>
      <c r="Q10" s="17"/>
      <c r="R10" s="17"/>
      <c r="S10" s="17"/>
      <c r="T10" s="17"/>
    </row>
    <row r="11" spans="1:22" ht="15">
      <c r="C11" s="16" t="s">
        <v>68</v>
      </c>
      <c r="D11" s="139"/>
      <c r="E11" s="140"/>
      <c r="F11" s="141"/>
      <c r="J11" s="16" t="s">
        <v>94</v>
      </c>
      <c r="K11" s="142"/>
      <c r="L11" s="143"/>
      <c r="M11" s="143"/>
      <c r="N11" s="144"/>
      <c r="R11" s="16" t="s">
        <v>90</v>
      </c>
      <c r="S11" s="121"/>
      <c r="T11" s="122"/>
      <c r="U11" s="122"/>
      <c r="V11" s="123"/>
    </row>
    <row r="12" spans="1:22">
      <c r="A12" s="16"/>
      <c r="B12" s="18"/>
      <c r="C12" s="18"/>
      <c r="D12" s="18"/>
    </row>
    <row r="13" spans="1:22" ht="15">
      <c r="B13" s="115"/>
      <c r="C13" s="16" t="s">
        <v>91</v>
      </c>
      <c r="D13" s="121"/>
      <c r="E13" s="122"/>
      <c r="F13" s="123"/>
      <c r="J13" s="119"/>
    </row>
    <row r="14" spans="1:22">
      <c r="A14" s="16"/>
      <c r="B14" s="18"/>
      <c r="C14" s="18"/>
      <c r="D14" s="18"/>
      <c r="J14" s="120" t="s">
        <v>98</v>
      </c>
    </row>
    <row r="15" spans="1:22" ht="15.75" hidden="1">
      <c r="A15" s="116" t="s">
        <v>92</v>
      </c>
      <c r="B15" s="18"/>
      <c r="C15" s="18"/>
      <c r="D15" s="18"/>
    </row>
    <row r="16" spans="1:22" ht="15" hidden="1">
      <c r="A16" s="12"/>
      <c r="B16" s="18"/>
      <c r="C16" s="18"/>
      <c r="D16" s="18"/>
      <c r="R16" s="16" t="s">
        <v>100</v>
      </c>
    </row>
    <row r="17" spans="1:24" ht="15" hidden="1">
      <c r="C17" s="16" t="s">
        <v>93</v>
      </c>
      <c r="D17" s="121"/>
      <c r="E17" s="122"/>
      <c r="F17" s="123"/>
      <c r="I17" s="114"/>
      <c r="J17" s="114"/>
      <c r="K17" s="114"/>
      <c r="L17" s="114"/>
      <c r="R17" s="16" t="s">
        <v>101</v>
      </c>
      <c r="S17" s="121"/>
      <c r="T17" s="122"/>
      <c r="U17" s="122"/>
      <c r="V17" s="123"/>
    </row>
    <row r="18" spans="1:24" hidden="1">
      <c r="A18" s="16"/>
      <c r="B18" s="18"/>
      <c r="C18" s="18"/>
      <c r="D18" s="18"/>
    </row>
    <row r="19" spans="1:24" ht="15">
      <c r="A19" s="12" t="s">
        <v>102</v>
      </c>
      <c r="F19" s="86"/>
      <c r="G19" s="86"/>
      <c r="H19" s="86"/>
      <c r="I19" s="86"/>
      <c r="J19" s="86"/>
      <c r="K19" s="86"/>
      <c r="L19" s="86"/>
      <c r="M19" s="86"/>
      <c r="N19" s="86"/>
      <c r="O19" s="86"/>
      <c r="U19" s="86"/>
      <c r="V19" s="86"/>
    </row>
    <row r="20" spans="1:24" ht="15">
      <c r="C20" s="87" t="s">
        <v>63</v>
      </c>
    </row>
    <row r="21" spans="1:24" ht="15">
      <c r="A21" s="21"/>
      <c r="B21" s="21"/>
      <c r="C21" s="22"/>
      <c r="D21" s="16" t="s">
        <v>31</v>
      </c>
      <c r="E21" s="127">
        <f>IF((Parámetros!C17*S11)-D17&gt;0,(Parámetros!C17*S11)-D17,0)</f>
        <v>0</v>
      </c>
      <c r="F21" s="128"/>
      <c r="G21" s="128"/>
      <c r="H21" s="129"/>
      <c r="R21" s="16" t="s">
        <v>30</v>
      </c>
      <c r="S21" s="121"/>
      <c r="T21" s="122"/>
      <c r="U21" s="122"/>
      <c r="V21" s="123"/>
      <c r="W21" s="86"/>
    </row>
    <row r="22" spans="1:24">
      <c r="A22" s="26"/>
      <c r="B22" s="16"/>
      <c r="C22" s="26"/>
      <c r="D22" s="16" t="s">
        <v>37</v>
      </c>
      <c r="F22" s="26"/>
      <c r="G22" s="26"/>
      <c r="H22" s="26"/>
      <c r="O22" s="86"/>
      <c r="P22" s="86"/>
      <c r="Q22" s="86"/>
      <c r="R22" s="26"/>
      <c r="S22" s="26"/>
      <c r="T22" s="26"/>
      <c r="U22" s="26"/>
      <c r="V22" s="26"/>
      <c r="W22" s="86"/>
    </row>
    <row r="23" spans="1:24">
      <c r="I23" s="30"/>
      <c r="J23" s="30"/>
      <c r="K23" s="30"/>
      <c r="L23" s="30"/>
      <c r="M23" s="20"/>
    </row>
    <row r="24" spans="1:24" ht="15">
      <c r="D24" s="16" t="s">
        <v>32</v>
      </c>
      <c r="E24" s="127">
        <f>MAX(MIN((Parámetros!C17*D13)-S17, IF(S21="",0,(ROUND(PMT(SUM(Amortización!I8:I9)*365.25/24,Parámetros!C24*24-6,FV(SUM(Amortización!I8:I9)*15,6,,S21))*2-5,-1)/2))),0)</f>
        <v>0</v>
      </c>
      <c r="F24" s="128"/>
      <c r="G24" s="128"/>
      <c r="H24" s="129"/>
      <c r="R24" s="16" t="s">
        <v>36</v>
      </c>
      <c r="S24" s="121"/>
      <c r="T24" s="122"/>
      <c r="U24" s="122"/>
      <c r="V24" s="123"/>
    </row>
    <row r="25" spans="1:24"/>
    <row r="26" spans="1:24" ht="15">
      <c r="M26" s="22"/>
      <c r="N26" s="16" t="s">
        <v>33</v>
      </c>
      <c r="O26" s="131">
        <f>IF(S24="",0,ROUND(MIN(E21,(PV(365.25/24*SUM(Amortización!I8:I9),(Parámetros!C25-1.6)*24-6,-S24)/(1+365.25/24*SUM(Amortización!I8:I9))^6)),2))</f>
        <v>0</v>
      </c>
      <c r="P26" s="132"/>
      <c r="Q26" s="132"/>
      <c r="R26" s="133"/>
      <c r="X26" s="20"/>
    </row>
    <row r="27" spans="1:24" s="22" customFormat="1">
      <c r="B27" s="21"/>
      <c r="C27" s="21"/>
      <c r="D27" s="21"/>
      <c r="F27" s="14"/>
      <c r="G27" s="14"/>
      <c r="H27" s="14"/>
    </row>
    <row r="28" spans="1:24" s="26" customFormat="1" ht="15">
      <c r="A28" s="12" t="s">
        <v>103</v>
      </c>
      <c r="B28" s="21"/>
      <c r="C28" s="21"/>
      <c r="D28" s="21"/>
    </row>
    <row r="29" spans="1:24">
      <c r="I29" s="23"/>
    </row>
    <row r="30" spans="1:24" ht="15">
      <c r="B30" s="16" t="s">
        <v>65</v>
      </c>
      <c r="C30" s="127">
        <f>$D$34*Parámetros!$C$7</f>
        <v>0</v>
      </c>
      <c r="D30" s="128"/>
      <c r="E30" s="129"/>
      <c r="Q30" s="16" t="s">
        <v>69</v>
      </c>
      <c r="W30" s="30"/>
    </row>
    <row r="31" spans="1:24"/>
    <row r="32" spans="1:24" ht="15">
      <c r="A32" s="12" t="s">
        <v>104</v>
      </c>
    </row>
    <row r="33" spans="1:27">
      <c r="I33" s="23"/>
      <c r="N33" s="24"/>
    </row>
    <row r="34" spans="1:27" ht="15">
      <c r="C34" s="16" t="s">
        <v>34</v>
      </c>
      <c r="D34" s="130">
        <f>ROUND(IF(OR(S11&lt;33333.33,O26&lt;Parámetros!C16),0,MIN(S21,O26))*2-499.99,-3)/2</f>
        <v>0</v>
      </c>
      <c r="E34" s="130"/>
      <c r="F34" s="130"/>
      <c r="G34" s="130"/>
    </row>
    <row r="35" spans="1:27" ht="15">
      <c r="C35" s="16" t="s">
        <v>29</v>
      </c>
      <c r="D35" s="130">
        <f>IF(S24="",0,MIN(S24,E24))</f>
        <v>0</v>
      </c>
      <c r="E35" s="130"/>
      <c r="F35" s="130"/>
      <c r="G35" s="130"/>
      <c r="I35" s="23"/>
    </row>
    <row r="36" spans="1:27" ht="15">
      <c r="C36" s="16" t="s">
        <v>71</v>
      </c>
      <c r="D36" s="134" t="str">
        <f>_fdp2</f>
        <v>Financiamiento</v>
      </c>
      <c r="E36" s="135"/>
      <c r="F36" s="135"/>
      <c r="G36" s="136"/>
      <c r="I36" s="23"/>
      <c r="J36" s="126"/>
      <c r="K36" s="126"/>
      <c r="L36" s="126"/>
      <c r="M36" s="126"/>
      <c r="N36" s="126"/>
      <c r="O36" s="126"/>
      <c r="P36" s="126"/>
      <c r="Q36" s="126"/>
      <c r="R36" s="126"/>
      <c r="S36" s="22"/>
      <c r="T36" s="22"/>
    </row>
    <row r="37" spans="1:27">
      <c r="C37" s="16"/>
      <c r="J37" s="22"/>
      <c r="K37" s="22"/>
      <c r="L37" s="22"/>
      <c r="M37" s="22"/>
      <c r="N37" s="22"/>
      <c r="O37" s="22"/>
      <c r="P37" s="22"/>
      <c r="Q37" s="22"/>
      <c r="R37" s="22"/>
      <c r="S37" s="22"/>
      <c r="T37" s="22"/>
    </row>
    <row r="38" spans="1:27" ht="15">
      <c r="A38" s="23"/>
      <c r="C38" s="16" t="s">
        <v>72</v>
      </c>
      <c r="D38" s="130">
        <f>IF(fdp="Financiamiento",D34,D34-C30)</f>
        <v>0</v>
      </c>
      <c r="E38" s="130"/>
      <c r="F38" s="130"/>
      <c r="G38" s="130"/>
      <c r="H38" s="23"/>
      <c r="I38" s="23"/>
      <c r="J38" s="22"/>
      <c r="K38" s="22"/>
      <c r="L38" s="22"/>
      <c r="M38" s="22"/>
      <c r="N38" s="22"/>
      <c r="O38" s="22"/>
      <c r="P38" s="22"/>
      <c r="Q38" s="22"/>
      <c r="R38" s="22"/>
      <c r="S38" s="22"/>
      <c r="T38" s="22"/>
    </row>
    <row r="39" spans="1:27">
      <c r="C39" s="16"/>
      <c r="N39" s="22"/>
      <c r="O39" s="22"/>
      <c r="P39" s="22"/>
      <c r="Q39" s="22"/>
    </row>
    <row r="40" spans="1:27">
      <c r="A40" s="43" t="s">
        <v>38</v>
      </c>
      <c r="C40" s="16"/>
      <c r="N40" s="25"/>
      <c r="O40" s="25"/>
      <c r="P40" s="25"/>
      <c r="Q40" s="22"/>
    </row>
    <row r="41" spans="1:27" s="10" customFormat="1" ht="11.25">
      <c r="B41" s="27"/>
      <c r="C41" s="27"/>
      <c r="D41" s="27"/>
      <c r="E41" s="27"/>
      <c r="F41" s="27"/>
      <c r="G41" s="27"/>
      <c r="H41" s="27"/>
      <c r="I41" s="27"/>
      <c r="J41" s="28"/>
      <c r="K41" s="28"/>
      <c r="L41" s="28"/>
      <c r="M41" s="28"/>
      <c r="N41" s="29"/>
      <c r="O41" s="28"/>
      <c r="P41" s="28"/>
      <c r="Q41" s="28"/>
      <c r="R41" s="28"/>
      <c r="S41" s="28"/>
      <c r="T41" s="28"/>
      <c r="W41" s="11"/>
    </row>
    <row r="42" spans="1:27" s="10" customFormat="1" ht="11.25">
      <c r="C42" s="31"/>
      <c r="D42" s="31"/>
      <c r="E42" s="31"/>
      <c r="F42" s="31"/>
      <c r="G42" s="31"/>
      <c r="H42" s="31"/>
      <c r="I42" s="31"/>
      <c r="J42" s="31"/>
      <c r="K42" s="31"/>
      <c r="L42" s="31"/>
      <c r="M42" s="31"/>
      <c r="N42" s="31"/>
      <c r="O42" s="31"/>
      <c r="P42" s="31"/>
      <c r="Q42" s="31"/>
      <c r="R42" s="31"/>
      <c r="S42" s="31"/>
      <c r="T42" s="31"/>
      <c r="U42" s="31"/>
      <c r="V42" s="31"/>
      <c r="W42" s="11" t="s">
        <v>99</v>
      </c>
      <c r="Y42" s="13"/>
      <c r="Z42" s="13"/>
      <c r="AA42" s="13"/>
    </row>
    <row r="43" spans="1:27" ht="15">
      <c r="A43" s="12"/>
    </row>
    <row r="44" spans="1:27" hidden="1"/>
    <row r="45" spans="1:27" hidden="1"/>
    <row r="46" spans="1:27" hidden="1"/>
    <row r="47" spans="1:27" hidden="1"/>
    <row r="48" spans="1:27" hidden="1"/>
    <row r="49" spans="1:1" hidden="1"/>
    <row r="50" spans="1:1" hidden="1">
      <c r="A50" s="14" t="s">
        <v>70</v>
      </c>
    </row>
    <row r="51" spans="1:1" hidden="1">
      <c r="A51" s="14" t="s">
        <v>73</v>
      </c>
    </row>
    <row r="52" spans="1:1" hidden="1">
      <c r="A52" s="94" t="s">
        <v>70</v>
      </c>
    </row>
    <row r="53" spans="1:1" hidden="1"/>
    <row r="54" spans="1:1" hidden="1"/>
    <row r="55" spans="1:1" hidden="1"/>
    <row r="56" spans="1:1" hidden="1"/>
    <row r="57" spans="1:1" hidden="1"/>
    <row r="58" spans="1:1" hidden="1"/>
    <row r="59" spans="1:1" hidden="1"/>
    <row r="60" spans="1:1" hidden="1"/>
    <row r="61" spans="1:1" hidden="1"/>
    <row r="62" spans="1:1" hidden="1"/>
    <row r="63" spans="1:1" hidden="1"/>
    <row r="64" spans="1: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19:19" hidden="1"/>
    <row r="162" spans="19:19" hidden="1"/>
    <row r="163" spans="19:19" hidden="1"/>
    <row r="164" spans="19:19" hidden="1"/>
    <row r="165" spans="19:19" hidden="1"/>
    <row r="166" spans="19:19" hidden="1"/>
    <row r="167" spans="19:19" hidden="1"/>
    <row r="168" spans="19:19" hidden="1"/>
    <row r="169" spans="19:19" hidden="1"/>
    <row r="170" spans="19:19" hidden="1"/>
    <row r="171" spans="19:19" hidden="1"/>
    <row r="172" spans="19:19" hidden="1"/>
    <row r="173" spans="19:19" hidden="1"/>
    <row r="174" spans="19:19" hidden="1"/>
    <row r="175" spans="19:19" hidden="1">
      <c r="S175" s="19"/>
    </row>
    <row r="176" spans="19:19" hidden="1"/>
    <row r="177" spans="15:24" hidden="1">
      <c r="S177" s="22"/>
    </row>
    <row r="178" spans="15:24" hidden="1"/>
    <row r="179" spans="15:24" hidden="1">
      <c r="O179" s="16"/>
    </row>
    <row r="180" spans="15:24" hidden="1">
      <c r="Q180" s="23"/>
      <c r="R180" s="23"/>
      <c r="S180" s="23"/>
      <c r="T180" s="23"/>
      <c r="U180" s="23"/>
      <c r="V180" s="23"/>
      <c r="W180" s="23"/>
      <c r="X180" s="23"/>
    </row>
    <row r="181" spans="15:24" hidden="1">
      <c r="Q181" s="23"/>
      <c r="R181" s="23"/>
      <c r="S181" s="23"/>
      <c r="T181" s="23"/>
      <c r="U181" s="23"/>
      <c r="V181" s="23"/>
      <c r="W181" s="23"/>
      <c r="X181" s="23"/>
    </row>
    <row r="182" spans="15:24" hidden="1">
      <c r="Q182" s="23"/>
      <c r="R182" s="23"/>
      <c r="S182" s="23"/>
      <c r="T182" s="23"/>
      <c r="U182" s="23"/>
      <c r="V182" s="23"/>
      <c r="W182" s="23"/>
      <c r="X182" s="23"/>
    </row>
    <row r="183" spans="15:24" hidden="1">
      <c r="Q183" s="23"/>
      <c r="R183" s="23"/>
      <c r="S183" s="23"/>
      <c r="T183" s="23"/>
      <c r="U183" s="23"/>
      <c r="V183" s="23"/>
      <c r="W183" s="23"/>
      <c r="X183" s="23"/>
    </row>
    <row r="184" spans="15:24" hidden="1">
      <c r="Q184" s="23"/>
      <c r="R184" s="125"/>
      <c r="S184" s="125"/>
      <c r="T184" s="125"/>
      <c r="U184" s="23"/>
      <c r="V184" s="23"/>
      <c r="W184" s="23"/>
      <c r="X184" s="23"/>
    </row>
    <row r="185" spans="15:24" hidden="1">
      <c r="Q185" s="23"/>
      <c r="R185" s="23"/>
      <c r="S185" s="23"/>
      <c r="T185" s="23"/>
      <c r="U185" s="23"/>
      <c r="V185" s="23"/>
      <c r="W185" s="23"/>
      <c r="X185" s="23"/>
    </row>
    <row r="186" spans="15:24" hidden="1">
      <c r="Q186" s="23"/>
      <c r="R186" s="23"/>
      <c r="S186" s="23"/>
      <c r="T186" s="23"/>
      <c r="U186" s="23"/>
      <c r="V186" s="23"/>
      <c r="W186" s="23"/>
      <c r="X186" s="23"/>
    </row>
    <row r="187" spans="15:24" hidden="1">
      <c r="Q187" s="23"/>
      <c r="R187" s="23"/>
      <c r="S187" s="23"/>
      <c r="T187" s="23"/>
      <c r="U187" s="23"/>
      <c r="V187" s="23"/>
      <c r="W187" s="23"/>
      <c r="X187" s="23"/>
    </row>
    <row r="188" spans="15:24" hidden="1">
      <c r="Q188" s="23"/>
      <c r="R188" s="23"/>
      <c r="S188" s="23"/>
      <c r="T188" s="23"/>
      <c r="U188" s="23"/>
      <c r="V188" s="23"/>
      <c r="W188" s="23"/>
      <c r="X188" s="23"/>
    </row>
    <row r="189" spans="15:24" hidden="1">
      <c r="Q189" s="23"/>
      <c r="R189" s="23"/>
      <c r="S189" s="23"/>
      <c r="T189" s="23"/>
      <c r="U189" s="23"/>
      <c r="V189" s="23"/>
      <c r="W189" s="23"/>
      <c r="X189" s="23"/>
    </row>
    <row r="190" spans="15:24" hidden="1">
      <c r="Q190" s="23"/>
      <c r="R190" s="23"/>
      <c r="S190" s="23"/>
      <c r="T190" s="23"/>
      <c r="U190" s="23"/>
      <c r="V190" s="23"/>
      <c r="W190" s="23"/>
      <c r="X190" s="23"/>
    </row>
    <row r="191" spans="15:24"/>
    <row r="192" spans="15:24"/>
  </sheetData>
  <sheetProtection password="C0B0" sheet="1" objects="1" scenarios="1" selectLockedCells="1"/>
  <mergeCells count="25">
    <mergeCell ref="B5:H5"/>
    <mergeCell ref="D13:F13"/>
    <mergeCell ref="D11:F11"/>
    <mergeCell ref="P8:V8"/>
    <mergeCell ref="S11:V11"/>
    <mergeCell ref="K11:N11"/>
    <mergeCell ref="P9:V9"/>
    <mergeCell ref="B8:F8"/>
    <mergeCell ref="H8:N8"/>
    <mergeCell ref="D17:F17"/>
    <mergeCell ref="B9:F9"/>
    <mergeCell ref="H9:N9"/>
    <mergeCell ref="S17:V17"/>
    <mergeCell ref="R184:T184"/>
    <mergeCell ref="J36:R36"/>
    <mergeCell ref="E21:H21"/>
    <mergeCell ref="S21:V21"/>
    <mergeCell ref="D34:G34"/>
    <mergeCell ref="D35:G35"/>
    <mergeCell ref="S24:V24"/>
    <mergeCell ref="O26:R26"/>
    <mergeCell ref="E24:H24"/>
    <mergeCell ref="D36:G36"/>
    <mergeCell ref="D38:G38"/>
    <mergeCell ref="C30:E30"/>
  </mergeCells>
  <phoneticPr fontId="2" type="noConversion"/>
  <conditionalFormatting sqref="A40">
    <cfRule type="expression" dxfId="31" priority="21" stopIfTrue="1">
      <formula>OR($D$34=$S$21,$D$34=0)</formula>
    </cfRule>
  </conditionalFormatting>
  <conditionalFormatting sqref="C20">
    <cfRule type="expression" dxfId="30" priority="24" stopIfTrue="1">
      <formula>$S$11&gt;=35000</formula>
    </cfRule>
    <cfRule type="expression" dxfId="29" priority="25" stopIfTrue="1">
      <formula>$S$11=""</formula>
    </cfRule>
  </conditionalFormatting>
  <conditionalFormatting sqref="J34:L34 N39:N40">
    <cfRule type="expression" dxfId="28" priority="29" stopIfTrue="1">
      <formula>$S$11&lt;33333.34</formula>
    </cfRule>
    <cfRule type="expression" dxfId="27" priority="30" stopIfTrue="1">
      <formula>$B$8=""</formula>
    </cfRule>
    <cfRule type="expression" dxfId="26" priority="31" stopIfTrue="1">
      <formula>$S$11=""</formula>
    </cfRule>
  </conditionalFormatting>
  <conditionalFormatting sqref="B34:B35 A21:A22 O34 J27:L28 A24:C24 I28 R22:V22 H39:H40 B21 I32:Q32 B27:D28 M28:Q28 F27:H27 C21:C22 F22:H22">
    <cfRule type="expression" dxfId="25" priority="388" stopIfTrue="1">
      <formula>$S$11&lt;33333.34</formula>
    </cfRule>
    <cfRule type="expression" dxfId="24" priority="389" stopIfTrue="1">
      <formula>OR($B$8="",$H$8="",$P$8="",$S$11="",$K$11="")</formula>
    </cfRule>
  </conditionalFormatting>
  <conditionalFormatting sqref="A26:H26 I33:V33">
    <cfRule type="expression" dxfId="23" priority="418" stopIfTrue="1">
      <formula>$S$11&lt;33333.34</formula>
    </cfRule>
    <cfRule type="expression" dxfId="22" priority="419" stopIfTrue="1">
      <formula>$B$8=""</formula>
    </cfRule>
    <cfRule type="expression" dxfId="21" priority="420" stopIfTrue="1">
      <formula>$K$11=""</formula>
    </cfRule>
  </conditionalFormatting>
  <conditionalFormatting sqref="C40 B22">
    <cfRule type="expression" dxfId="20" priority="424" stopIfTrue="1">
      <formula>$S$11&lt;35000</formula>
    </cfRule>
    <cfRule type="expression" dxfId="19" priority="425" stopIfTrue="1">
      <formula>OR($B$8="",$H$8="",$P$8="",$S$11="",$K$11="")</formula>
    </cfRule>
  </conditionalFormatting>
  <conditionalFormatting sqref="C37 C39">
    <cfRule type="expression" dxfId="18" priority="428" stopIfTrue="1">
      <formula>$S$11&lt;35000</formula>
    </cfRule>
    <cfRule type="expression" dxfId="17" priority="429" stopIfTrue="1">
      <formula>OR($B$8="",$H$8="",$P$8="",$S$11="",$K$11="",$S$24="",$S$21="")</formula>
    </cfRule>
  </conditionalFormatting>
  <conditionalFormatting sqref="A19 A16">
    <cfRule type="expression" dxfId="16" priority="432" stopIfTrue="1">
      <formula>OR($B$8="",$H$8="",$P$8="",$S$11="",$K$11="",$D$11="",$D$13="")</formula>
    </cfRule>
    <cfRule type="expression" dxfId="15" priority="433" stopIfTrue="1">
      <formula>$S$11&lt;35000</formula>
    </cfRule>
  </conditionalFormatting>
  <conditionalFormatting sqref="D21:D22 E21:H21 R21:V21">
    <cfRule type="expression" dxfId="14" priority="436" stopIfTrue="1">
      <formula>$S$11&lt;35000</formula>
    </cfRule>
    <cfRule type="expression" dxfId="13" priority="437" stopIfTrue="1">
      <formula>OR($B$8="",$H$8="",$P$8="",$S$11="",$K$11="",$D$11="",$D$13="")</formula>
    </cfRule>
  </conditionalFormatting>
  <conditionalFormatting sqref="D24:H24 R24:V24">
    <cfRule type="expression" dxfId="12" priority="442" stopIfTrue="1">
      <formula>$S$11&lt;35000</formula>
    </cfRule>
    <cfRule type="expression" dxfId="11" priority="443" stopIfTrue="1">
      <formula>OR($B$8="",$H$8="",$P$8="",$S$11="",$K$11="",$S$21="",$D$11="")</formula>
    </cfRule>
  </conditionalFormatting>
  <conditionalFormatting sqref="N26:R26 B30 Q30 C34:C36 C38">
    <cfRule type="expression" dxfId="10" priority="448" stopIfTrue="1">
      <formula>$S$11&lt;35000</formula>
    </cfRule>
    <cfRule type="expression" dxfId="9" priority="449" stopIfTrue="1">
      <formula>OR($B$8="",$H$8="",$P$8="",$S$11="",$K$11="",$S$24="",$S$21="",$D$11="+$Q$30", AND($S$21&lt;&gt;"",$S$21&gt;$E$21), AND($S$24&lt;&gt;"",$S$24&gt;$E$24))</formula>
    </cfRule>
  </conditionalFormatting>
  <conditionalFormatting sqref="C30:E30 D34:G36 D38:G38">
    <cfRule type="expression" dxfId="8" priority="458" stopIfTrue="1">
      <formula>$S$11&lt;35000</formula>
    </cfRule>
    <cfRule type="expression" dxfId="7" priority="459" stopIfTrue="1">
      <formula>OR($B$8="",$H$8="",$P$8="",$S$11="",$K$11="",$S$21="",$S$24="",$D$11="")</formula>
    </cfRule>
  </conditionalFormatting>
  <conditionalFormatting sqref="A28 A32">
    <cfRule type="expression" dxfId="6" priority="464" stopIfTrue="1">
      <formula>OR($B$8="",$H$8="",$P$8="",$S$11="",$K$11="",$S$24="",$S$21="",$D$11="")</formula>
    </cfRule>
    <cfRule type="expression" dxfId="5" priority="465" stopIfTrue="1">
      <formula>$S$11&lt;35000</formula>
    </cfRule>
  </conditionalFormatting>
  <dataValidations xWindow="474" yWindow="450" count="7">
    <dataValidation type="decimal" allowBlank="1" showInputMessage="1" showErrorMessage="1" error="El monto de préstamo solicitado debe ser mayor a $10,000 pesos sin rebasar el monto máximo" sqref="S21:V21">
      <formula1>10000</formula1>
      <formula2>E21</formula2>
    </dataValidation>
    <dataValidation type="whole" operator="greaterThanOrEqual" allowBlank="1" showInputMessage="1" showErrorMessage="1" error="El monto de pago no debe contener decimales y debe ser mayor a $65" sqref="S24:V24">
      <formula1>65</formula1>
    </dataValidation>
    <dataValidation type="textLength" operator="equal" allowBlank="1" showInputMessage="1" showErrorMessage="1" error="El número de cuenta debe ser de 10 dígitos_x000a_" promptTitle="Número de Cuenta" prompt="Asegúrate de indicar correctamente tu número de cuenta SSI para continuar con el trámite de tu solicitud de préstamo." sqref="K11:N11">
      <formula1>10</formula1>
    </dataValidation>
    <dataValidation type="decimal" operator="lessThan" allowBlank="1" showInputMessage="1" showErrorMessage="1" promptTitle="Reserva SSI Total" prompt="Dicho importe es la suma de las primas aportadas por el asegurado más las Primas Aportadas por la Institución en que labora, sin considerar aportaciones voluntarias. En caso de contar con Cuenta Original y Asociada se debe indicar la suma de ambas." sqref="S11:V11">
      <formula1>100000000</formula1>
    </dataValidation>
    <dataValidation type="decimal" operator="lessThan" allowBlank="1" showInputMessage="1" showErrorMessage="1" promptTitle="Sueldo quincenal último recibo" prompt="Indica tu Sueldo Neto de la última quincena de tu recibo de nómina" sqref="D13">
      <formula1>100000000</formula1>
    </dataValidation>
    <dataValidation type="decimal" operator="lessThan" allowBlank="1" showInputMessage="1" showErrorMessage="1" promptTitle="Suma de Saldo Préstamos Vigentes" prompt="Indica la suma del Saldo total que adeudas de tus préstamos otorgados vigentes" sqref="D17:F17">
      <formula1>100000000</formula1>
    </dataValidation>
    <dataValidation type="decimal" operator="lessThan" allowBlank="1" showInputMessage="1" showErrorMessage="1" promptTitle="Pagos Quinc. préstamos vigentes" prompt="Indica la suma de tus pagos quincenales de los préstamos que aún tienes vigentes." sqref="S17:V17">
      <formula1>100000000</formula1>
    </dataValidation>
  </dataValidations>
  <pageMargins left="0.28000000000000003" right="0.19" top="0.7" bottom="1" header="0" footer="0"/>
  <pageSetup scale="91" orientation="landscape" r:id="rId1"/>
  <headerFooter alignWithMargins="0"/>
  <drawing r:id="rId2"/>
  <legacyDrawing r:id="rId3"/>
  <controls>
    <mc:AlternateContent xmlns:mc="http://schemas.openxmlformats.org/markup-compatibility/2006">
      <mc:Choice Requires="x14">
        <control shapeId="2142" r:id="rId4" name="ckbPrestAntVig">
          <controlPr locked="0" defaultSize="0" autoLine="0" altText="Para solicitar un préstamo subsecuente deben de haber transcurrido 6 meses después del último crédito otorgado." r:id="rId5">
            <anchor moveWithCells="1">
              <from>
                <xdr:col>9</xdr:col>
                <xdr:colOff>0</xdr:colOff>
                <xdr:row>12</xdr:row>
                <xdr:rowOff>9525</xdr:rowOff>
              </from>
              <to>
                <xdr:col>20</xdr:col>
                <xdr:colOff>19050</xdr:colOff>
                <xdr:row>13</xdr:row>
                <xdr:rowOff>38100</xdr:rowOff>
              </to>
            </anchor>
          </controlPr>
        </control>
      </mc:Choice>
      <mc:Fallback>
        <control shapeId="2142" r:id="rId4" name="ckbPrestAntVig"/>
      </mc:Fallback>
    </mc:AlternateContent>
    <mc:AlternateContent xmlns:mc="http://schemas.openxmlformats.org/markup-compatibility/2006">
      <mc:Choice Requires="x14">
        <control shapeId="2068" r:id="rId6" name="Combofdp">
          <controlPr locked="0" defaultSize="0" autoLine="0" linkedCell="_fdp2" listFillRange="cxa" r:id="rId7">
            <anchor moveWithCells="1">
              <from>
                <xdr:col>17</xdr:col>
                <xdr:colOff>0</xdr:colOff>
                <xdr:row>28</xdr:row>
                <xdr:rowOff>152400</xdr:rowOff>
              </from>
              <to>
                <xdr:col>21</xdr:col>
                <xdr:colOff>209550</xdr:colOff>
                <xdr:row>30</xdr:row>
                <xdr:rowOff>9525</xdr:rowOff>
              </to>
            </anchor>
          </controlPr>
        </control>
      </mc:Choice>
      <mc:Fallback>
        <control shapeId="2068" r:id="rId6" name="Combofdp"/>
      </mc:Fallback>
    </mc:AlternateContent>
    <mc:AlternateContent xmlns:mc="http://schemas.openxmlformats.org/markup-compatibility/2006">
      <mc:Choice Requires="x14">
        <control shapeId="2062" r:id="rId8" name="BtnBorrar">
          <controlPr defaultSize="0" autoLine="0" r:id="rId9">
            <anchor moveWithCells="1">
              <from>
                <xdr:col>16</xdr:col>
                <xdr:colOff>238125</xdr:colOff>
                <xdr:row>33</xdr:row>
                <xdr:rowOff>142875</xdr:rowOff>
              </from>
              <to>
                <xdr:col>19</xdr:col>
                <xdr:colOff>285750</xdr:colOff>
                <xdr:row>36</xdr:row>
                <xdr:rowOff>152400</xdr:rowOff>
              </to>
            </anchor>
          </controlPr>
        </control>
      </mc:Choice>
      <mc:Fallback>
        <control shapeId="2062" r:id="rId8" name="BtnBorrar"/>
      </mc:Fallback>
    </mc:AlternateContent>
    <mc:AlternateContent xmlns:mc="http://schemas.openxmlformats.org/markup-compatibility/2006">
      <mc:Choice Requires="x14">
        <control shapeId="2061" r:id="rId10" name="btntabla">
          <controlPr defaultSize="0" autoLine="0" r:id="rId11">
            <anchor moveWithCells="1">
              <from>
                <xdr:col>9</xdr:col>
                <xdr:colOff>47625</xdr:colOff>
                <xdr:row>33</xdr:row>
                <xdr:rowOff>152400</xdr:rowOff>
              </from>
              <to>
                <xdr:col>15</xdr:col>
                <xdr:colOff>285750</xdr:colOff>
                <xdr:row>36</xdr:row>
                <xdr:rowOff>161925</xdr:rowOff>
              </to>
            </anchor>
          </controlPr>
        </control>
      </mc:Choice>
      <mc:Fallback>
        <control shapeId="2061" r:id="rId10" name="btntabla"/>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pageSetUpPr fitToPage="1"/>
  </sheetPr>
  <dimension ref="A1:K1091"/>
  <sheetViews>
    <sheetView showGridLines="0" showRowColHeaders="0" zoomScale="115" zoomScaleNormal="115" zoomScaleSheetLayoutView="115" workbookViewId="0">
      <selection activeCell="C8" sqref="C8:E12 H8:H11 A20 C20:D20 F20 H20 A28:K700"/>
    </sheetView>
  </sheetViews>
  <sheetFormatPr baseColWidth="10" defaultColWidth="0" defaultRowHeight="14.25"/>
  <cols>
    <col min="1" max="1" width="20.28515625" style="32" customWidth="1"/>
    <col min="2" max="2" width="9.140625" style="54" customWidth="1"/>
    <col min="3" max="3" width="15.140625" style="54" customWidth="1"/>
    <col min="4" max="4" width="17.7109375" style="32" customWidth="1"/>
    <col min="5" max="5" width="16.140625" style="32" customWidth="1"/>
    <col min="6" max="6" width="19.28515625" style="32" customWidth="1"/>
    <col min="7" max="7" width="17.28515625" style="32" customWidth="1"/>
    <col min="8" max="8" width="20.140625" style="32" customWidth="1"/>
    <col min="9" max="9" width="2.5703125" style="32" customWidth="1"/>
    <col min="10" max="10" width="16.140625" style="32" hidden="1" customWidth="1"/>
    <col min="11" max="11" width="14.140625" style="32" hidden="1" customWidth="1"/>
    <col min="12" max="16384" width="11.42578125" style="32" hidden="1"/>
  </cols>
  <sheetData>
    <row r="1" spans="1:9" ht="15">
      <c r="B1" s="32"/>
      <c r="C1" s="33"/>
    </row>
    <row r="2" spans="1:9">
      <c r="B2" s="32"/>
      <c r="C2" s="32"/>
    </row>
    <row r="3" spans="1:9" ht="15" hidden="1">
      <c r="A3" s="33"/>
      <c r="B3" s="32"/>
      <c r="C3" s="32"/>
    </row>
    <row r="4" spans="1:9" hidden="1">
      <c r="B4" s="32"/>
      <c r="C4" s="32"/>
    </row>
    <row r="5" spans="1:9" ht="4.5" customHeight="1">
      <c r="B5" s="32"/>
      <c r="C5" s="32"/>
    </row>
    <row r="6" spans="1:9">
      <c r="A6" s="96" t="s">
        <v>35</v>
      </c>
      <c r="B6" s="32"/>
      <c r="C6" s="32"/>
    </row>
    <row r="7" spans="1:9">
      <c r="B7" s="34"/>
      <c r="C7" s="35"/>
      <c r="D7" s="34"/>
    </row>
    <row r="8" spans="1:9">
      <c r="B8" s="36" t="s">
        <v>83</v>
      </c>
      <c r="C8" s="147"/>
      <c r="D8" s="147"/>
      <c r="E8" s="147"/>
      <c r="G8" s="36" t="s">
        <v>68</v>
      </c>
      <c r="H8" s="113"/>
      <c r="I8" s="37"/>
    </row>
    <row r="9" spans="1:9">
      <c r="B9" s="36" t="s">
        <v>84</v>
      </c>
      <c r="C9" s="148"/>
      <c r="D9" s="148"/>
      <c r="E9" s="148"/>
      <c r="G9" s="36" t="s">
        <v>88</v>
      </c>
      <c r="H9" s="50"/>
      <c r="I9" s="37"/>
    </row>
    <row r="10" spans="1:9">
      <c r="B10" s="36" t="s">
        <v>82</v>
      </c>
      <c r="C10" s="149"/>
      <c r="D10" s="149"/>
      <c r="E10" s="149"/>
      <c r="G10" s="36" t="s">
        <v>87</v>
      </c>
      <c r="H10" s="38"/>
      <c r="I10" s="37"/>
    </row>
    <row r="11" spans="1:9">
      <c r="B11" s="45" t="s">
        <v>40</v>
      </c>
      <c r="C11" s="148"/>
      <c r="D11" s="148"/>
      <c r="E11" s="148"/>
      <c r="G11" s="36" t="s">
        <v>86</v>
      </c>
      <c r="H11" s="38"/>
      <c r="I11" s="37"/>
    </row>
    <row r="12" spans="1:9">
      <c r="A12" s="46"/>
      <c r="B12" s="36" t="s">
        <v>85</v>
      </c>
      <c r="C12" s="145"/>
      <c r="D12" s="145"/>
      <c r="E12" s="145"/>
      <c r="G12" s="36" t="s">
        <v>65</v>
      </c>
      <c r="H12" s="97" t="s">
        <v>77</v>
      </c>
      <c r="I12" s="37"/>
    </row>
    <row r="13" spans="1:9" s="48" customFormat="1" ht="3.75" customHeight="1"/>
    <row r="14" spans="1:9" s="48" customFormat="1" ht="12.75" customHeight="1">
      <c r="A14" s="146" t="s">
        <v>76</v>
      </c>
      <c r="B14" s="146"/>
      <c r="C14" s="146"/>
      <c r="D14" s="146"/>
      <c r="E14" s="146"/>
      <c r="F14" s="146"/>
      <c r="G14" s="146"/>
      <c r="H14" s="146"/>
    </row>
    <row r="15" spans="1:9" s="48" customFormat="1" ht="12">
      <c r="A15" s="146"/>
      <c r="B15" s="146"/>
      <c r="C15" s="146"/>
      <c r="D15" s="146"/>
      <c r="E15" s="146"/>
      <c r="F15" s="146"/>
      <c r="G15" s="146"/>
      <c r="H15" s="146"/>
    </row>
    <row r="16" spans="1:9" hidden="1"/>
    <row r="17" spans="1:11" hidden="1"/>
    <row r="18" spans="1:11">
      <c r="A18" s="153" t="s">
        <v>80</v>
      </c>
      <c r="B18" s="98"/>
      <c r="C18" s="152" t="s">
        <v>64</v>
      </c>
      <c r="D18" s="152"/>
      <c r="E18" s="96"/>
      <c r="F18" s="153" t="s">
        <v>89</v>
      </c>
      <c r="G18" s="96"/>
      <c r="H18" s="153" t="s">
        <v>81</v>
      </c>
    </row>
    <row r="19" spans="1:11">
      <c r="A19" s="154"/>
      <c r="B19" s="98"/>
      <c r="C19" s="98" t="s">
        <v>78</v>
      </c>
      <c r="D19" s="96" t="s">
        <v>79</v>
      </c>
      <c r="E19" s="96"/>
      <c r="F19" s="154"/>
      <c r="G19" s="96"/>
      <c r="H19" s="154"/>
    </row>
    <row r="20" spans="1:11" ht="15">
      <c r="A20" s="101"/>
      <c r="C20" s="100"/>
      <c r="D20" s="99"/>
      <c r="F20" s="100"/>
      <c r="H20" s="100"/>
    </row>
    <row r="21" spans="1:11" ht="8.25" customHeight="1"/>
    <row r="22" spans="1:11">
      <c r="A22" s="150" t="str">
        <f>"Tabla de amortización del préstamo otorgado a "&amp;Inicio!P8&amp;" "&amp;Inicio!B8&amp;" "&amp;Inicio!H8&amp;" por MetLife México S.A., relativo al contrato de préstamo número ____________"</f>
        <v>Tabla de amortización del préstamo otorgado a    por MetLife México S.A., relativo al contrato de préstamo número ____________</v>
      </c>
      <c r="B22" s="150"/>
      <c r="C22" s="150"/>
      <c r="D22" s="150"/>
      <c r="E22" s="150"/>
      <c r="F22" s="150"/>
      <c r="G22" s="150"/>
      <c r="H22" s="150"/>
    </row>
    <row r="23" spans="1:11">
      <c r="A23" s="150"/>
      <c r="B23" s="150"/>
      <c r="C23" s="150"/>
      <c r="D23" s="150"/>
      <c r="E23" s="150"/>
      <c r="F23" s="150"/>
      <c r="G23" s="150"/>
      <c r="H23" s="150"/>
    </row>
    <row r="24" spans="1:11">
      <c r="A24" s="151" t="s">
        <v>61</v>
      </c>
      <c r="B24" s="151"/>
      <c r="C24" s="151"/>
      <c r="D24" s="151"/>
      <c r="E24" s="151"/>
      <c r="F24" s="151"/>
      <c r="G24" s="151"/>
      <c r="H24" s="151"/>
    </row>
    <row r="25" spans="1:11">
      <c r="A25" s="151"/>
      <c r="B25" s="151"/>
      <c r="C25" s="151"/>
      <c r="D25" s="151"/>
      <c r="E25" s="151"/>
      <c r="F25" s="151"/>
      <c r="G25" s="151"/>
      <c r="H25" s="151"/>
    </row>
    <row r="26" spans="1:11" ht="3.75" customHeight="1">
      <c r="A26" s="47"/>
      <c r="B26" s="47"/>
      <c r="C26" s="47"/>
      <c r="D26" s="47"/>
      <c r="E26" s="47"/>
      <c r="F26" s="47"/>
      <c r="G26" s="47"/>
      <c r="H26" s="47"/>
    </row>
    <row r="27" spans="1:11" ht="25.5">
      <c r="A27" s="49"/>
      <c r="B27" s="95" t="s">
        <v>0</v>
      </c>
      <c r="C27" s="95" t="s">
        <v>26</v>
      </c>
      <c r="D27" s="95" t="s">
        <v>10</v>
      </c>
      <c r="E27" s="95" t="s">
        <v>4</v>
      </c>
      <c r="F27" s="95" t="s">
        <v>75</v>
      </c>
      <c r="G27" s="95" t="s">
        <v>39</v>
      </c>
      <c r="H27" s="49"/>
      <c r="I27" s="39"/>
      <c r="J27" s="39"/>
    </row>
    <row r="28" spans="1:11">
      <c r="A28" s="102"/>
      <c r="B28" s="103"/>
      <c r="C28" s="103"/>
      <c r="D28" s="104"/>
      <c r="E28" s="104"/>
      <c r="F28" s="104"/>
      <c r="G28" s="104"/>
      <c r="H28" s="104"/>
      <c r="I28" s="40"/>
      <c r="J28" s="40"/>
      <c r="K28" s="41"/>
    </row>
    <row r="29" spans="1:11">
      <c r="A29" s="102"/>
      <c r="B29" s="103"/>
      <c r="C29" s="103"/>
      <c r="D29" s="104"/>
      <c r="E29" s="104"/>
      <c r="F29" s="104"/>
      <c r="G29" s="104"/>
      <c r="H29" s="104"/>
      <c r="I29" s="40"/>
      <c r="J29" s="40"/>
      <c r="K29" s="41"/>
    </row>
    <row r="30" spans="1:11">
      <c r="A30" s="102"/>
      <c r="B30" s="103"/>
      <c r="C30" s="103"/>
      <c r="D30" s="104"/>
      <c r="E30" s="104"/>
      <c r="F30" s="104"/>
      <c r="G30" s="104"/>
      <c r="H30" s="104"/>
      <c r="I30" s="40"/>
      <c r="J30" s="40"/>
      <c r="K30" s="41"/>
    </row>
    <row r="31" spans="1:11">
      <c r="A31" s="102"/>
      <c r="B31" s="103"/>
      <c r="C31" s="103"/>
      <c r="D31" s="104"/>
      <c r="E31" s="104"/>
      <c r="F31" s="104"/>
      <c r="G31" s="104"/>
      <c r="H31" s="104"/>
      <c r="I31" s="40"/>
      <c r="J31" s="40"/>
      <c r="K31" s="41"/>
    </row>
    <row r="32" spans="1:11">
      <c r="A32" s="102"/>
      <c r="B32" s="103"/>
      <c r="C32" s="103"/>
      <c r="D32" s="104"/>
      <c r="E32" s="104"/>
      <c r="F32" s="104"/>
      <c r="G32" s="104"/>
      <c r="H32" s="104"/>
      <c r="I32" s="40"/>
      <c r="J32" s="40"/>
      <c r="K32" s="41"/>
    </row>
    <row r="33" spans="1:11">
      <c r="A33" s="102"/>
      <c r="B33" s="103"/>
      <c r="C33" s="103"/>
      <c r="D33" s="104"/>
      <c r="E33" s="104"/>
      <c r="F33" s="104"/>
      <c r="G33" s="104"/>
      <c r="H33" s="104"/>
      <c r="I33" s="40"/>
      <c r="J33" s="40"/>
      <c r="K33" s="41"/>
    </row>
    <row r="34" spans="1:11">
      <c r="A34" s="102"/>
      <c r="B34" s="103"/>
      <c r="C34" s="103"/>
      <c r="D34" s="104"/>
      <c r="E34" s="104"/>
      <c r="F34" s="104"/>
      <c r="G34" s="104"/>
      <c r="H34" s="104"/>
      <c r="I34" s="40"/>
      <c r="J34" s="40"/>
      <c r="K34" s="41"/>
    </row>
    <row r="35" spans="1:11">
      <c r="A35" s="102"/>
      <c r="B35" s="103"/>
      <c r="C35" s="103"/>
      <c r="D35" s="104"/>
      <c r="E35" s="104"/>
      <c r="F35" s="104"/>
      <c r="G35" s="104"/>
      <c r="H35" s="104"/>
      <c r="I35" s="40"/>
      <c r="J35" s="40"/>
      <c r="K35" s="41"/>
    </row>
    <row r="36" spans="1:11">
      <c r="A36" s="102"/>
      <c r="B36" s="103"/>
      <c r="C36" s="103"/>
      <c r="D36" s="104"/>
      <c r="E36" s="104"/>
      <c r="F36" s="104"/>
      <c r="G36" s="104"/>
      <c r="H36" s="104"/>
      <c r="I36" s="40"/>
      <c r="J36" s="40"/>
      <c r="K36" s="41"/>
    </row>
    <row r="37" spans="1:11">
      <c r="A37" s="102"/>
      <c r="B37" s="103"/>
      <c r="C37" s="103"/>
      <c r="D37" s="104"/>
      <c r="E37" s="104"/>
      <c r="F37" s="104"/>
      <c r="G37" s="104"/>
      <c r="H37" s="104"/>
      <c r="I37" s="40"/>
      <c r="J37" s="40"/>
      <c r="K37" s="41"/>
    </row>
    <row r="38" spans="1:11">
      <c r="A38" s="102"/>
      <c r="B38" s="103"/>
      <c r="C38" s="103"/>
      <c r="D38" s="104"/>
      <c r="E38" s="104"/>
      <c r="F38" s="104"/>
      <c r="G38" s="104"/>
      <c r="H38" s="104"/>
      <c r="I38" s="40"/>
      <c r="J38" s="40"/>
      <c r="K38" s="41"/>
    </row>
    <row r="39" spans="1:11">
      <c r="A39" s="102"/>
      <c r="B39" s="103"/>
      <c r="C39" s="103"/>
      <c r="D39" s="104"/>
      <c r="E39" s="104"/>
      <c r="F39" s="104"/>
      <c r="G39" s="104"/>
      <c r="H39" s="104"/>
      <c r="I39" s="40"/>
      <c r="J39" s="40"/>
      <c r="K39" s="41"/>
    </row>
    <row r="40" spans="1:11">
      <c r="A40" s="102"/>
      <c r="B40" s="103"/>
      <c r="C40" s="103"/>
      <c r="D40" s="104"/>
      <c r="E40" s="104"/>
      <c r="F40" s="104"/>
      <c r="G40" s="104"/>
      <c r="H40" s="104"/>
      <c r="I40" s="40"/>
      <c r="J40" s="40"/>
      <c r="K40" s="41"/>
    </row>
    <row r="41" spans="1:11">
      <c r="A41" s="102"/>
      <c r="B41" s="103"/>
      <c r="C41" s="103"/>
      <c r="D41" s="104"/>
      <c r="E41" s="104"/>
      <c r="F41" s="104"/>
      <c r="G41" s="104"/>
      <c r="H41" s="104"/>
      <c r="I41" s="40"/>
      <c r="J41" s="40"/>
      <c r="K41" s="41"/>
    </row>
    <row r="42" spans="1:11">
      <c r="A42" s="102"/>
      <c r="B42" s="103"/>
      <c r="C42" s="103"/>
      <c r="D42" s="104"/>
      <c r="E42" s="104"/>
      <c r="F42" s="104"/>
      <c r="G42" s="104"/>
      <c r="H42" s="104"/>
      <c r="I42" s="40"/>
      <c r="J42" s="40"/>
      <c r="K42" s="41"/>
    </row>
    <row r="43" spans="1:11">
      <c r="A43" s="102"/>
      <c r="B43" s="103"/>
      <c r="C43" s="103"/>
      <c r="D43" s="104"/>
      <c r="E43" s="104"/>
      <c r="F43" s="104"/>
      <c r="G43" s="104"/>
      <c r="H43" s="104"/>
      <c r="I43" s="40"/>
      <c r="J43" s="40"/>
      <c r="K43" s="41"/>
    </row>
    <row r="44" spans="1:11">
      <c r="A44" s="102"/>
      <c r="B44" s="103"/>
      <c r="C44" s="103"/>
      <c r="D44" s="104"/>
      <c r="E44" s="104"/>
      <c r="F44" s="104"/>
      <c r="G44" s="104"/>
      <c r="H44" s="104"/>
      <c r="I44" s="40"/>
      <c r="J44" s="40"/>
      <c r="K44" s="41"/>
    </row>
    <row r="45" spans="1:11">
      <c r="A45" s="102"/>
      <c r="B45" s="103"/>
      <c r="C45" s="103"/>
      <c r="D45" s="104"/>
      <c r="E45" s="104"/>
      <c r="F45" s="104"/>
      <c r="G45" s="104"/>
      <c r="H45" s="104"/>
      <c r="I45" s="40"/>
      <c r="J45" s="40"/>
      <c r="K45" s="41"/>
    </row>
    <row r="46" spans="1:11">
      <c r="A46" s="102"/>
      <c r="B46" s="103"/>
      <c r="C46" s="103"/>
      <c r="D46" s="104"/>
      <c r="E46" s="104"/>
      <c r="F46" s="104"/>
      <c r="G46" s="104"/>
      <c r="H46" s="104"/>
      <c r="I46" s="40"/>
      <c r="J46" s="40"/>
      <c r="K46" s="41"/>
    </row>
    <row r="47" spans="1:11">
      <c r="A47" s="102"/>
      <c r="B47" s="103"/>
      <c r="C47" s="103"/>
      <c r="D47" s="104"/>
      <c r="E47" s="104"/>
      <c r="F47" s="104"/>
      <c r="G47" s="104"/>
      <c r="H47" s="104"/>
      <c r="I47" s="40"/>
      <c r="J47" s="40"/>
      <c r="K47" s="41"/>
    </row>
    <row r="48" spans="1:11">
      <c r="A48" s="102"/>
      <c r="B48" s="103"/>
      <c r="C48" s="103"/>
      <c r="D48" s="104"/>
      <c r="E48" s="104"/>
      <c r="F48" s="104"/>
      <c r="G48" s="104"/>
      <c r="H48" s="104"/>
      <c r="I48" s="40"/>
      <c r="J48" s="40"/>
      <c r="K48" s="41"/>
    </row>
    <row r="49" spans="1:11">
      <c r="A49" s="102"/>
      <c r="B49" s="103"/>
      <c r="C49" s="103"/>
      <c r="D49" s="104"/>
      <c r="E49" s="104"/>
      <c r="F49" s="104"/>
      <c r="G49" s="104"/>
      <c r="H49" s="104"/>
      <c r="I49" s="40"/>
      <c r="J49" s="40"/>
      <c r="K49" s="41"/>
    </row>
    <row r="50" spans="1:11">
      <c r="A50" s="102"/>
      <c r="B50" s="103"/>
      <c r="C50" s="103"/>
      <c r="D50" s="104"/>
      <c r="E50" s="104"/>
      <c r="F50" s="104"/>
      <c r="G50" s="104"/>
      <c r="H50" s="104"/>
      <c r="I50" s="40"/>
      <c r="J50" s="40"/>
      <c r="K50" s="41"/>
    </row>
    <row r="51" spans="1:11">
      <c r="A51" s="102"/>
      <c r="B51" s="103"/>
      <c r="C51" s="103"/>
      <c r="D51" s="104"/>
      <c r="E51" s="104"/>
      <c r="F51" s="104"/>
      <c r="G51" s="104"/>
      <c r="H51" s="104"/>
      <c r="I51" s="40"/>
      <c r="J51" s="40"/>
      <c r="K51" s="41"/>
    </row>
    <row r="52" spans="1:11">
      <c r="A52" s="102"/>
      <c r="B52" s="103"/>
      <c r="C52" s="103"/>
      <c r="D52" s="104"/>
      <c r="E52" s="104"/>
      <c r="F52" s="104"/>
      <c r="G52" s="104"/>
      <c r="H52" s="104"/>
      <c r="I52" s="40"/>
      <c r="J52" s="40"/>
      <c r="K52" s="41"/>
    </row>
    <row r="53" spans="1:11">
      <c r="A53" s="102"/>
      <c r="B53" s="103"/>
      <c r="C53" s="103"/>
      <c r="D53" s="104"/>
      <c r="E53" s="104"/>
      <c r="F53" s="104"/>
      <c r="G53" s="104"/>
      <c r="H53" s="104"/>
      <c r="I53" s="40"/>
      <c r="J53" s="40"/>
      <c r="K53" s="41"/>
    </row>
    <row r="54" spans="1:11">
      <c r="A54" s="102"/>
      <c r="B54" s="103"/>
      <c r="C54" s="103"/>
      <c r="D54" s="104"/>
      <c r="E54" s="104"/>
      <c r="F54" s="104"/>
      <c r="G54" s="104"/>
      <c r="H54" s="104"/>
      <c r="I54" s="40"/>
      <c r="J54" s="40"/>
      <c r="K54" s="41"/>
    </row>
    <row r="55" spans="1:11">
      <c r="A55" s="102"/>
      <c r="B55" s="103"/>
      <c r="C55" s="103"/>
      <c r="D55" s="104"/>
      <c r="E55" s="104"/>
      <c r="F55" s="104"/>
      <c r="G55" s="104"/>
      <c r="H55" s="104"/>
      <c r="I55" s="40"/>
      <c r="J55" s="40"/>
      <c r="K55" s="41"/>
    </row>
    <row r="56" spans="1:11">
      <c r="A56" s="102"/>
      <c r="B56" s="103"/>
      <c r="C56" s="103"/>
      <c r="D56" s="104"/>
      <c r="E56" s="104"/>
      <c r="F56" s="104"/>
      <c r="G56" s="104"/>
      <c r="H56" s="104"/>
      <c r="I56" s="40"/>
      <c r="J56" s="40"/>
      <c r="K56" s="41"/>
    </row>
    <row r="57" spans="1:11">
      <c r="A57" s="102"/>
      <c r="B57" s="103"/>
      <c r="C57" s="103"/>
      <c r="D57" s="104"/>
      <c r="E57" s="104"/>
      <c r="F57" s="104"/>
      <c r="G57" s="104"/>
      <c r="H57" s="104"/>
      <c r="I57" s="40"/>
      <c r="J57" s="40"/>
      <c r="K57" s="41"/>
    </row>
    <row r="58" spans="1:11">
      <c r="A58" s="102"/>
      <c r="B58" s="103"/>
      <c r="C58" s="103"/>
      <c r="D58" s="104"/>
      <c r="E58" s="104"/>
      <c r="F58" s="104"/>
      <c r="G58" s="104"/>
      <c r="H58" s="104"/>
      <c r="I58" s="40"/>
      <c r="J58" s="40"/>
      <c r="K58" s="41"/>
    </row>
    <row r="59" spans="1:11">
      <c r="A59" s="102"/>
      <c r="B59" s="103"/>
      <c r="C59" s="103"/>
      <c r="D59" s="104"/>
      <c r="E59" s="104"/>
      <c r="F59" s="104"/>
      <c r="G59" s="104"/>
      <c r="H59" s="104"/>
      <c r="I59" s="40"/>
      <c r="J59" s="40"/>
      <c r="K59" s="41"/>
    </row>
    <row r="60" spans="1:11">
      <c r="A60" s="102"/>
      <c r="B60" s="103"/>
      <c r="C60" s="103"/>
      <c r="D60" s="104"/>
      <c r="E60" s="104"/>
      <c r="F60" s="104"/>
      <c r="G60" s="104"/>
      <c r="H60" s="104"/>
      <c r="I60" s="40"/>
      <c r="J60" s="40"/>
      <c r="K60" s="41"/>
    </row>
    <row r="61" spans="1:11">
      <c r="A61" s="102"/>
      <c r="B61" s="103"/>
      <c r="C61" s="103"/>
      <c r="D61" s="104"/>
      <c r="E61" s="104"/>
      <c r="F61" s="104"/>
      <c r="G61" s="104"/>
      <c r="H61" s="104"/>
      <c r="I61" s="40"/>
      <c r="J61" s="40"/>
      <c r="K61" s="41"/>
    </row>
    <row r="62" spans="1:11">
      <c r="A62" s="102"/>
      <c r="B62" s="103"/>
      <c r="C62" s="103"/>
      <c r="D62" s="104"/>
      <c r="E62" s="104"/>
      <c r="F62" s="104"/>
      <c r="G62" s="104"/>
      <c r="H62" s="104"/>
      <c r="I62" s="40"/>
      <c r="J62" s="40"/>
      <c r="K62" s="41"/>
    </row>
    <row r="63" spans="1:11">
      <c r="A63" s="102"/>
      <c r="B63" s="103"/>
      <c r="C63" s="103"/>
      <c r="D63" s="104"/>
      <c r="E63" s="104"/>
      <c r="F63" s="104"/>
      <c r="G63" s="104"/>
      <c r="H63" s="104"/>
      <c r="I63" s="40"/>
      <c r="J63" s="40"/>
      <c r="K63" s="41"/>
    </row>
    <row r="64" spans="1:11">
      <c r="A64" s="102"/>
      <c r="B64" s="103"/>
      <c r="C64" s="103"/>
      <c r="D64" s="104"/>
      <c r="E64" s="104"/>
      <c r="F64" s="104"/>
      <c r="G64" s="104"/>
      <c r="H64" s="104"/>
      <c r="I64" s="40"/>
      <c r="J64" s="40"/>
      <c r="K64" s="41"/>
    </row>
    <row r="65" spans="1:11">
      <c r="A65" s="102"/>
      <c r="B65" s="103"/>
      <c r="C65" s="103"/>
      <c r="D65" s="104"/>
      <c r="E65" s="104"/>
      <c r="F65" s="104"/>
      <c r="G65" s="104"/>
      <c r="H65" s="104"/>
      <c r="I65" s="40"/>
      <c r="J65" s="40"/>
      <c r="K65" s="41"/>
    </row>
    <row r="66" spans="1:11">
      <c r="A66" s="102"/>
      <c r="B66" s="103"/>
      <c r="C66" s="103"/>
      <c r="D66" s="104"/>
      <c r="E66" s="104"/>
      <c r="F66" s="104"/>
      <c r="G66" s="104"/>
      <c r="H66" s="104"/>
      <c r="I66" s="40"/>
      <c r="J66" s="40"/>
      <c r="K66" s="41"/>
    </row>
    <row r="67" spans="1:11">
      <c r="A67" s="102"/>
      <c r="B67" s="103"/>
      <c r="C67" s="103"/>
      <c r="D67" s="104"/>
      <c r="E67" s="104"/>
      <c r="F67" s="104"/>
      <c r="G67" s="104"/>
      <c r="H67" s="104"/>
      <c r="I67" s="40"/>
      <c r="J67" s="40"/>
      <c r="K67" s="41"/>
    </row>
    <row r="68" spans="1:11">
      <c r="A68" s="102"/>
      <c r="B68" s="103"/>
      <c r="C68" s="103"/>
      <c r="D68" s="104"/>
      <c r="E68" s="104"/>
      <c r="F68" s="104"/>
      <c r="G68" s="104"/>
      <c r="H68" s="104"/>
      <c r="I68" s="40"/>
      <c r="J68" s="40"/>
      <c r="K68" s="41"/>
    </row>
    <row r="69" spans="1:11">
      <c r="A69" s="102"/>
      <c r="B69" s="103"/>
      <c r="C69" s="103"/>
      <c r="D69" s="104"/>
      <c r="E69" s="104"/>
      <c r="F69" s="104"/>
      <c r="G69" s="104"/>
      <c r="H69" s="104"/>
      <c r="I69" s="40"/>
      <c r="J69" s="40"/>
      <c r="K69" s="41"/>
    </row>
    <row r="70" spans="1:11">
      <c r="A70" s="102"/>
      <c r="B70" s="103"/>
      <c r="C70" s="103"/>
      <c r="D70" s="104"/>
      <c r="E70" s="104"/>
      <c r="F70" s="104"/>
      <c r="G70" s="104"/>
      <c r="H70" s="104"/>
      <c r="I70" s="40"/>
      <c r="J70" s="40"/>
      <c r="K70" s="41"/>
    </row>
    <row r="71" spans="1:11">
      <c r="A71" s="102"/>
      <c r="B71" s="103"/>
      <c r="C71" s="103"/>
      <c r="D71" s="104"/>
      <c r="E71" s="104"/>
      <c r="F71" s="104"/>
      <c r="G71" s="104"/>
      <c r="H71" s="104"/>
      <c r="I71" s="40"/>
      <c r="J71" s="40"/>
      <c r="K71" s="41"/>
    </row>
    <row r="72" spans="1:11">
      <c r="A72" s="102"/>
      <c r="B72" s="103"/>
      <c r="C72" s="103"/>
      <c r="D72" s="104"/>
      <c r="E72" s="104"/>
      <c r="F72" s="104"/>
      <c r="G72" s="104"/>
      <c r="H72" s="104"/>
      <c r="I72" s="40"/>
      <c r="J72" s="40"/>
      <c r="K72" s="41"/>
    </row>
    <row r="73" spans="1:11">
      <c r="A73" s="102"/>
      <c r="B73" s="103"/>
      <c r="C73" s="103"/>
      <c r="D73" s="104"/>
      <c r="E73" s="104"/>
      <c r="F73" s="104"/>
      <c r="G73" s="104"/>
      <c r="H73" s="104"/>
      <c r="I73" s="40"/>
      <c r="J73" s="40"/>
      <c r="K73" s="41"/>
    </row>
    <row r="74" spans="1:11">
      <c r="A74" s="102"/>
      <c r="B74" s="103"/>
      <c r="C74" s="103"/>
      <c r="D74" s="104"/>
      <c r="E74" s="104"/>
      <c r="F74" s="104"/>
      <c r="G74" s="104"/>
      <c r="H74" s="104"/>
      <c r="I74" s="40"/>
      <c r="J74" s="40"/>
      <c r="K74" s="41"/>
    </row>
    <row r="75" spans="1:11">
      <c r="A75" s="102"/>
      <c r="B75" s="103"/>
      <c r="C75" s="103"/>
      <c r="D75" s="104"/>
      <c r="E75" s="104"/>
      <c r="F75" s="104"/>
      <c r="G75" s="104"/>
      <c r="H75" s="104"/>
      <c r="I75" s="40"/>
      <c r="J75" s="40"/>
      <c r="K75" s="41"/>
    </row>
    <row r="76" spans="1:11">
      <c r="A76" s="102"/>
      <c r="B76" s="103"/>
      <c r="C76" s="103"/>
      <c r="D76" s="104"/>
      <c r="E76" s="104"/>
      <c r="F76" s="104"/>
      <c r="G76" s="104"/>
      <c r="H76" s="104"/>
      <c r="I76" s="40"/>
      <c r="J76" s="40"/>
      <c r="K76" s="41"/>
    </row>
    <row r="77" spans="1:11">
      <c r="A77" s="102"/>
      <c r="B77" s="103"/>
      <c r="C77" s="103"/>
      <c r="D77" s="104"/>
      <c r="E77" s="104"/>
      <c r="F77" s="104"/>
      <c r="G77" s="104"/>
      <c r="H77" s="104"/>
      <c r="I77" s="40"/>
      <c r="J77" s="40"/>
      <c r="K77" s="41"/>
    </row>
    <row r="78" spans="1:11">
      <c r="A78" s="102"/>
      <c r="B78" s="103"/>
      <c r="C78" s="103"/>
      <c r="D78" s="104"/>
      <c r="E78" s="104"/>
      <c r="F78" s="104"/>
      <c r="G78" s="104"/>
      <c r="H78" s="104"/>
      <c r="I78" s="40"/>
      <c r="J78" s="40"/>
      <c r="K78" s="41"/>
    </row>
    <row r="79" spans="1:11">
      <c r="A79" s="102"/>
      <c r="B79" s="103"/>
      <c r="C79" s="103"/>
      <c r="D79" s="104"/>
      <c r="E79" s="104"/>
      <c r="F79" s="104"/>
      <c r="G79" s="104"/>
      <c r="H79" s="104"/>
      <c r="I79" s="40"/>
      <c r="J79" s="40"/>
      <c r="K79" s="41"/>
    </row>
    <row r="80" spans="1:11">
      <c r="A80" s="102"/>
      <c r="B80" s="103"/>
      <c r="C80" s="103"/>
      <c r="D80" s="104"/>
      <c r="E80" s="104"/>
      <c r="F80" s="104"/>
      <c r="G80" s="104"/>
      <c r="H80" s="104"/>
      <c r="I80" s="40"/>
      <c r="J80" s="40"/>
      <c r="K80" s="41"/>
    </row>
    <row r="81" spans="1:11">
      <c r="A81" s="102"/>
      <c r="B81" s="103"/>
      <c r="C81" s="103"/>
      <c r="D81" s="104"/>
      <c r="E81" s="104"/>
      <c r="F81" s="104"/>
      <c r="G81" s="104"/>
      <c r="H81" s="104"/>
      <c r="I81" s="40"/>
      <c r="J81" s="40"/>
      <c r="K81" s="41"/>
    </row>
    <row r="82" spans="1:11">
      <c r="A82" s="102"/>
      <c r="B82" s="103"/>
      <c r="C82" s="103"/>
      <c r="D82" s="104"/>
      <c r="E82" s="104"/>
      <c r="F82" s="104"/>
      <c r="G82" s="104"/>
      <c r="H82" s="104"/>
      <c r="I82" s="40"/>
      <c r="J82" s="40"/>
      <c r="K82" s="41"/>
    </row>
    <row r="83" spans="1:11">
      <c r="A83" s="102"/>
      <c r="B83" s="103"/>
      <c r="C83" s="103"/>
      <c r="D83" s="104"/>
      <c r="E83" s="104"/>
      <c r="F83" s="104"/>
      <c r="G83" s="104"/>
      <c r="H83" s="104"/>
      <c r="I83" s="40"/>
      <c r="J83" s="40"/>
      <c r="K83" s="41"/>
    </row>
    <row r="84" spans="1:11">
      <c r="A84" s="102"/>
      <c r="B84" s="103"/>
      <c r="C84" s="103"/>
      <c r="D84" s="104"/>
      <c r="E84" s="104"/>
      <c r="F84" s="104"/>
      <c r="G84" s="104"/>
      <c r="H84" s="104"/>
      <c r="I84" s="40"/>
      <c r="J84" s="40"/>
      <c r="K84" s="41"/>
    </row>
    <row r="85" spans="1:11">
      <c r="A85" s="102"/>
      <c r="B85" s="103"/>
      <c r="C85" s="103"/>
      <c r="D85" s="104"/>
      <c r="E85" s="104"/>
      <c r="F85" s="104"/>
      <c r="G85" s="104"/>
      <c r="H85" s="104"/>
      <c r="I85" s="40"/>
      <c r="J85" s="40"/>
      <c r="K85" s="41"/>
    </row>
    <row r="86" spans="1:11">
      <c r="A86" s="102"/>
      <c r="B86" s="103"/>
      <c r="C86" s="103"/>
      <c r="D86" s="104"/>
      <c r="E86" s="104"/>
      <c r="F86" s="104"/>
      <c r="G86" s="104"/>
      <c r="H86" s="104"/>
      <c r="I86" s="40"/>
      <c r="J86" s="40"/>
      <c r="K86" s="41"/>
    </row>
    <row r="87" spans="1:11">
      <c r="A87" s="102"/>
      <c r="B87" s="103"/>
      <c r="C87" s="103"/>
      <c r="D87" s="104"/>
      <c r="E87" s="104"/>
      <c r="F87" s="104"/>
      <c r="G87" s="104"/>
      <c r="H87" s="104"/>
      <c r="I87" s="40"/>
      <c r="J87" s="40"/>
      <c r="K87" s="41"/>
    </row>
    <row r="88" spans="1:11">
      <c r="A88" s="102"/>
      <c r="B88" s="103"/>
      <c r="C88" s="103"/>
      <c r="D88" s="104"/>
      <c r="E88" s="104"/>
      <c r="F88" s="104"/>
      <c r="G88" s="104"/>
      <c r="H88" s="104"/>
      <c r="I88" s="40"/>
      <c r="J88" s="40"/>
      <c r="K88" s="41"/>
    </row>
    <row r="89" spans="1:11">
      <c r="A89" s="102"/>
      <c r="B89" s="103"/>
      <c r="C89" s="103"/>
      <c r="D89" s="104"/>
      <c r="E89" s="104"/>
      <c r="F89" s="104"/>
      <c r="G89" s="104"/>
      <c r="H89" s="104"/>
      <c r="I89" s="40"/>
      <c r="J89" s="40"/>
      <c r="K89" s="41"/>
    </row>
    <row r="90" spans="1:11">
      <c r="A90" s="102"/>
      <c r="B90" s="103"/>
      <c r="C90" s="103"/>
      <c r="D90" s="104"/>
      <c r="E90" s="104"/>
      <c r="F90" s="104"/>
      <c r="G90" s="104"/>
      <c r="H90" s="104"/>
      <c r="I90" s="40"/>
      <c r="J90" s="40"/>
      <c r="K90" s="41"/>
    </row>
    <row r="91" spans="1:11">
      <c r="A91" s="102"/>
      <c r="B91" s="103"/>
      <c r="C91" s="103"/>
      <c r="D91" s="104"/>
      <c r="E91" s="104"/>
      <c r="F91" s="104"/>
      <c r="G91" s="104"/>
      <c r="H91" s="104"/>
      <c r="I91" s="40"/>
      <c r="J91" s="40"/>
      <c r="K91" s="41"/>
    </row>
    <row r="92" spans="1:11">
      <c r="A92" s="102"/>
      <c r="B92" s="103"/>
      <c r="C92" s="103"/>
      <c r="D92" s="104"/>
      <c r="E92" s="104"/>
      <c r="F92" s="104"/>
      <c r="G92" s="104"/>
      <c r="H92" s="104"/>
      <c r="I92" s="40"/>
      <c r="J92" s="40"/>
      <c r="K92" s="41"/>
    </row>
    <row r="93" spans="1:11">
      <c r="A93" s="102"/>
      <c r="B93" s="103"/>
      <c r="C93" s="103"/>
      <c r="D93" s="104"/>
      <c r="E93" s="104"/>
      <c r="F93" s="104"/>
      <c r="G93" s="104"/>
      <c r="H93" s="104"/>
      <c r="I93" s="40"/>
      <c r="J93" s="40"/>
      <c r="K93" s="41"/>
    </row>
    <row r="94" spans="1:11">
      <c r="A94" s="102"/>
      <c r="B94" s="103"/>
      <c r="C94" s="103"/>
      <c r="D94" s="104"/>
      <c r="E94" s="104"/>
      <c r="F94" s="104"/>
      <c r="G94" s="104"/>
      <c r="H94" s="104"/>
      <c r="I94" s="40"/>
      <c r="J94" s="40"/>
      <c r="K94" s="41"/>
    </row>
    <row r="95" spans="1:11">
      <c r="A95" s="102"/>
      <c r="B95" s="103"/>
      <c r="C95" s="103"/>
      <c r="D95" s="104"/>
      <c r="E95" s="104"/>
      <c r="F95" s="104"/>
      <c r="G95" s="104"/>
      <c r="H95" s="104"/>
      <c r="I95" s="40"/>
      <c r="J95" s="40"/>
      <c r="K95" s="41"/>
    </row>
    <row r="96" spans="1:11">
      <c r="A96" s="102"/>
      <c r="B96" s="103"/>
      <c r="C96" s="103"/>
      <c r="D96" s="104"/>
      <c r="E96" s="104"/>
      <c r="F96" s="104"/>
      <c r="G96" s="104"/>
      <c r="H96" s="104"/>
      <c r="I96" s="40"/>
      <c r="J96" s="40"/>
      <c r="K96" s="41"/>
    </row>
    <row r="97" spans="1:11">
      <c r="A97" s="102"/>
      <c r="B97" s="103"/>
      <c r="C97" s="103"/>
      <c r="D97" s="104"/>
      <c r="E97" s="104"/>
      <c r="F97" s="104"/>
      <c r="G97" s="104"/>
      <c r="H97" s="104"/>
      <c r="I97" s="40"/>
      <c r="J97" s="40"/>
      <c r="K97" s="41"/>
    </row>
    <row r="98" spans="1:11">
      <c r="A98" s="102"/>
      <c r="B98" s="103"/>
      <c r="C98" s="103"/>
      <c r="D98" s="104"/>
      <c r="E98" s="104"/>
      <c r="F98" s="104"/>
      <c r="G98" s="104"/>
      <c r="H98" s="104"/>
      <c r="I98" s="40"/>
      <c r="J98" s="40"/>
      <c r="K98" s="41"/>
    </row>
    <row r="99" spans="1:11">
      <c r="A99" s="102"/>
      <c r="B99" s="103"/>
      <c r="C99" s="103"/>
      <c r="D99" s="104"/>
      <c r="E99" s="104"/>
      <c r="F99" s="104"/>
      <c r="G99" s="104"/>
      <c r="H99" s="104"/>
      <c r="I99" s="40"/>
      <c r="J99" s="40"/>
      <c r="K99" s="41"/>
    </row>
    <row r="100" spans="1:11">
      <c r="A100" s="102"/>
      <c r="B100" s="103"/>
      <c r="C100" s="103"/>
      <c r="D100" s="104"/>
      <c r="E100" s="104"/>
      <c r="F100" s="104"/>
      <c r="G100" s="104"/>
      <c r="H100" s="104"/>
      <c r="I100" s="40"/>
      <c r="J100" s="40"/>
      <c r="K100" s="41"/>
    </row>
    <row r="101" spans="1:11">
      <c r="A101" s="102"/>
      <c r="B101" s="103"/>
      <c r="C101" s="103"/>
      <c r="D101" s="104"/>
      <c r="E101" s="104"/>
      <c r="F101" s="104"/>
      <c r="G101" s="104"/>
      <c r="H101" s="104"/>
      <c r="I101" s="40"/>
      <c r="J101" s="40"/>
      <c r="K101" s="41"/>
    </row>
    <row r="102" spans="1:11">
      <c r="A102" s="102"/>
      <c r="B102" s="103"/>
      <c r="C102" s="103"/>
      <c r="D102" s="104"/>
      <c r="E102" s="104"/>
      <c r="F102" s="104"/>
      <c r="G102" s="104"/>
      <c r="H102" s="104"/>
      <c r="I102" s="40"/>
      <c r="J102" s="40"/>
      <c r="K102" s="41"/>
    </row>
    <row r="103" spans="1:11">
      <c r="A103" s="102"/>
      <c r="B103" s="103"/>
      <c r="C103" s="103"/>
      <c r="D103" s="104"/>
      <c r="E103" s="104"/>
      <c r="F103" s="104"/>
      <c r="G103" s="104"/>
      <c r="H103" s="104"/>
      <c r="I103" s="40"/>
      <c r="J103" s="40"/>
      <c r="K103" s="41"/>
    </row>
    <row r="104" spans="1:11">
      <c r="A104" s="102"/>
      <c r="B104" s="103"/>
      <c r="C104" s="103"/>
      <c r="D104" s="104"/>
      <c r="E104" s="104"/>
      <c r="F104" s="104"/>
      <c r="G104" s="104"/>
      <c r="H104" s="104"/>
      <c r="I104" s="40"/>
      <c r="J104" s="40"/>
      <c r="K104" s="41"/>
    </row>
    <row r="105" spans="1:11">
      <c r="A105" s="102"/>
      <c r="B105" s="103"/>
      <c r="C105" s="103"/>
      <c r="D105" s="104"/>
      <c r="E105" s="104"/>
      <c r="F105" s="104"/>
      <c r="G105" s="104"/>
      <c r="H105" s="104"/>
      <c r="I105" s="40"/>
      <c r="J105" s="40"/>
      <c r="K105" s="41"/>
    </row>
    <row r="106" spans="1:11">
      <c r="A106" s="102"/>
      <c r="B106" s="103"/>
      <c r="C106" s="103"/>
      <c r="D106" s="104"/>
      <c r="E106" s="104"/>
      <c r="F106" s="104"/>
      <c r="G106" s="104"/>
      <c r="H106" s="104"/>
      <c r="I106" s="40"/>
      <c r="J106" s="40"/>
      <c r="K106" s="41"/>
    </row>
    <row r="107" spans="1:11">
      <c r="A107" s="102"/>
      <c r="B107" s="103"/>
      <c r="C107" s="103"/>
      <c r="D107" s="104"/>
      <c r="E107" s="104"/>
      <c r="F107" s="104"/>
      <c r="G107" s="104"/>
      <c r="H107" s="104"/>
      <c r="I107" s="40"/>
      <c r="J107" s="40"/>
      <c r="K107" s="41"/>
    </row>
    <row r="108" spans="1:11">
      <c r="A108" s="102"/>
      <c r="B108" s="103"/>
      <c r="C108" s="103"/>
      <c r="D108" s="104"/>
      <c r="E108" s="104"/>
      <c r="F108" s="104"/>
      <c r="G108" s="104"/>
      <c r="H108" s="104"/>
      <c r="I108" s="40"/>
      <c r="J108" s="40"/>
      <c r="K108" s="41"/>
    </row>
    <row r="109" spans="1:11">
      <c r="A109" s="102"/>
      <c r="B109" s="103"/>
      <c r="C109" s="103"/>
      <c r="D109" s="104"/>
      <c r="E109" s="104"/>
      <c r="F109" s="104"/>
      <c r="G109" s="104"/>
      <c r="H109" s="104"/>
      <c r="I109" s="40"/>
      <c r="J109" s="40"/>
      <c r="K109" s="41"/>
    </row>
    <row r="110" spans="1:11">
      <c r="A110" s="102"/>
      <c r="B110" s="103"/>
      <c r="C110" s="103"/>
      <c r="D110" s="104"/>
      <c r="E110" s="104"/>
      <c r="F110" s="104"/>
      <c r="G110" s="104"/>
      <c r="H110" s="104"/>
      <c r="I110" s="40"/>
      <c r="J110" s="40"/>
      <c r="K110" s="41"/>
    </row>
    <row r="111" spans="1:11">
      <c r="A111" s="102"/>
      <c r="B111" s="103"/>
      <c r="C111" s="103"/>
      <c r="D111" s="104"/>
      <c r="E111" s="104"/>
      <c r="F111" s="104"/>
      <c r="G111" s="104"/>
      <c r="H111" s="104"/>
      <c r="I111" s="40"/>
      <c r="J111" s="40"/>
      <c r="K111" s="41"/>
    </row>
    <row r="112" spans="1:11">
      <c r="A112" s="102"/>
      <c r="B112" s="103"/>
      <c r="C112" s="103"/>
      <c r="D112" s="104"/>
      <c r="E112" s="104"/>
      <c r="F112" s="104"/>
      <c r="G112" s="104"/>
      <c r="H112" s="104"/>
      <c r="I112" s="40"/>
      <c r="J112" s="40"/>
      <c r="K112" s="41"/>
    </row>
    <row r="113" spans="1:11">
      <c r="A113" s="102"/>
      <c r="B113" s="103"/>
      <c r="C113" s="103"/>
      <c r="D113" s="104"/>
      <c r="E113" s="104"/>
      <c r="F113" s="104"/>
      <c r="G113" s="104"/>
      <c r="H113" s="104"/>
      <c r="I113" s="40"/>
      <c r="J113" s="40"/>
      <c r="K113" s="41"/>
    </row>
    <row r="114" spans="1:11" ht="15">
      <c r="A114" s="112"/>
      <c r="B114" s="103"/>
      <c r="C114" s="103"/>
      <c r="D114" s="104"/>
      <c r="E114" s="104"/>
      <c r="F114" s="104"/>
      <c r="G114" s="104"/>
      <c r="H114" s="104"/>
      <c r="I114" s="40"/>
      <c r="J114" s="40"/>
      <c r="K114" s="41"/>
    </row>
    <row r="115" spans="1:11" ht="15">
      <c r="A115" s="112"/>
      <c r="B115" s="103"/>
      <c r="C115" s="103"/>
      <c r="D115" s="104"/>
      <c r="E115" s="104"/>
      <c r="F115" s="104"/>
      <c r="G115" s="104"/>
      <c r="H115" s="104"/>
      <c r="I115" s="40"/>
      <c r="J115" s="40"/>
      <c r="K115" s="41"/>
    </row>
    <row r="116" spans="1:11">
      <c r="A116" s="105"/>
      <c r="B116" s="103"/>
      <c r="C116" s="103"/>
      <c r="D116" s="104"/>
      <c r="E116" s="104"/>
      <c r="F116" s="104"/>
      <c r="G116" s="104"/>
      <c r="H116" s="104"/>
      <c r="I116" s="40"/>
      <c r="J116" s="40"/>
      <c r="K116" s="41"/>
    </row>
    <row r="117" spans="1:11" ht="15">
      <c r="A117" s="111"/>
      <c r="B117" s="103"/>
      <c r="C117" s="103"/>
      <c r="D117" s="104"/>
      <c r="E117" s="104"/>
      <c r="F117" s="104"/>
      <c r="G117" s="104"/>
      <c r="H117" s="104"/>
      <c r="I117" s="40"/>
      <c r="J117" s="40"/>
      <c r="K117" s="41"/>
    </row>
    <row r="118" spans="1:11">
      <c r="A118" s="105"/>
      <c r="B118" s="103"/>
      <c r="C118" s="103"/>
      <c r="D118" s="104"/>
      <c r="E118" s="104"/>
      <c r="F118" s="104"/>
      <c r="G118" s="104"/>
      <c r="H118" s="104"/>
      <c r="I118" s="40"/>
      <c r="J118" s="40"/>
      <c r="K118" s="41"/>
    </row>
    <row r="119" spans="1:11">
      <c r="A119" s="105"/>
      <c r="B119" s="103"/>
      <c r="C119" s="103"/>
      <c r="D119" s="104"/>
      <c r="E119" s="104"/>
      <c r="F119" s="104"/>
      <c r="G119" s="104"/>
      <c r="H119" s="104"/>
      <c r="I119" s="40"/>
      <c r="J119" s="40"/>
      <c r="K119" s="41"/>
    </row>
    <row r="120" spans="1:11">
      <c r="A120" s="105"/>
      <c r="B120" s="103"/>
      <c r="C120" s="103"/>
      <c r="D120" s="104"/>
      <c r="E120" s="104"/>
      <c r="F120" s="104"/>
      <c r="G120" s="104"/>
      <c r="H120" s="104"/>
      <c r="I120" s="40"/>
      <c r="J120" s="40"/>
      <c r="K120" s="41"/>
    </row>
    <row r="121" spans="1:11" ht="15">
      <c r="A121" s="111"/>
      <c r="B121" s="103"/>
      <c r="C121" s="103"/>
      <c r="D121" s="104"/>
      <c r="E121" s="104"/>
      <c r="F121" s="104"/>
      <c r="G121" s="104"/>
      <c r="H121" s="104"/>
      <c r="I121" s="40"/>
      <c r="J121" s="40"/>
      <c r="K121" s="41"/>
    </row>
    <row r="122" spans="1:11">
      <c r="A122" s="105"/>
      <c r="B122" s="103"/>
      <c r="C122" s="103"/>
      <c r="D122" s="104"/>
      <c r="E122" s="104"/>
      <c r="F122" s="104"/>
      <c r="G122" s="104"/>
      <c r="H122" s="104"/>
      <c r="I122" s="40"/>
      <c r="J122" s="40"/>
      <c r="K122" s="41"/>
    </row>
    <row r="123" spans="1:11">
      <c r="A123" s="105"/>
      <c r="B123" s="103"/>
      <c r="C123" s="103"/>
      <c r="D123" s="104"/>
      <c r="E123" s="104"/>
      <c r="F123" s="104"/>
      <c r="G123" s="104"/>
      <c r="H123" s="104"/>
      <c r="I123" s="40"/>
      <c r="J123" s="40"/>
      <c r="K123" s="41"/>
    </row>
    <row r="124" spans="1:11">
      <c r="A124" s="105"/>
      <c r="B124" s="103"/>
      <c r="C124" s="103"/>
      <c r="D124" s="104"/>
      <c r="E124" s="104"/>
      <c r="F124" s="104"/>
      <c r="G124" s="104"/>
      <c r="H124" s="104"/>
      <c r="I124" s="40"/>
      <c r="J124" s="40"/>
      <c r="K124" s="41"/>
    </row>
    <row r="125" spans="1:11" ht="15">
      <c r="A125" s="111"/>
      <c r="B125" s="103"/>
      <c r="C125" s="103"/>
      <c r="D125" s="104"/>
      <c r="E125" s="104"/>
      <c r="F125" s="104"/>
      <c r="G125" s="104"/>
      <c r="H125" s="104"/>
      <c r="I125" s="40"/>
      <c r="J125" s="40"/>
      <c r="K125" s="41"/>
    </row>
    <row r="126" spans="1:11">
      <c r="A126" s="105"/>
      <c r="B126" s="103"/>
      <c r="C126" s="103"/>
      <c r="D126" s="104"/>
      <c r="E126" s="104"/>
      <c r="F126" s="104"/>
      <c r="G126" s="104"/>
      <c r="H126" s="104"/>
      <c r="I126" s="40"/>
      <c r="J126" s="40"/>
      <c r="K126" s="41"/>
    </row>
    <row r="127" spans="1:11">
      <c r="A127" s="105"/>
      <c r="B127" s="103"/>
      <c r="C127" s="103"/>
      <c r="D127" s="104"/>
      <c r="E127" s="104"/>
      <c r="F127" s="104"/>
      <c r="G127" s="104"/>
      <c r="H127" s="104"/>
      <c r="I127" s="40"/>
      <c r="J127" s="40"/>
      <c r="K127" s="41"/>
    </row>
    <row r="128" spans="1:11">
      <c r="A128" s="105"/>
      <c r="B128" s="103"/>
      <c r="C128" s="103"/>
      <c r="D128" s="104"/>
      <c r="E128" s="104"/>
      <c r="F128" s="104"/>
      <c r="G128" s="104"/>
      <c r="H128" s="104"/>
      <c r="I128" s="40"/>
      <c r="J128" s="40"/>
      <c r="K128" s="41"/>
    </row>
    <row r="129" spans="1:11">
      <c r="A129" s="105"/>
      <c r="B129" s="103"/>
      <c r="C129" s="103"/>
      <c r="D129" s="104"/>
      <c r="E129" s="104"/>
      <c r="F129" s="104"/>
      <c r="G129" s="104"/>
      <c r="H129" s="104"/>
      <c r="I129" s="40"/>
      <c r="J129" s="40"/>
      <c r="K129" s="41"/>
    </row>
    <row r="130" spans="1:11">
      <c r="A130" s="105"/>
      <c r="B130" s="103"/>
      <c r="C130" s="103"/>
      <c r="D130" s="104"/>
      <c r="E130" s="104"/>
      <c r="F130" s="104"/>
      <c r="G130" s="104"/>
      <c r="H130" s="104"/>
      <c r="I130" s="40"/>
      <c r="J130" s="40"/>
      <c r="K130" s="41"/>
    </row>
    <row r="131" spans="1:11">
      <c r="A131" s="105"/>
      <c r="B131" s="103"/>
      <c r="C131" s="103"/>
      <c r="D131" s="104"/>
      <c r="E131" s="104"/>
      <c r="F131" s="104"/>
      <c r="G131" s="104"/>
      <c r="H131" s="104"/>
      <c r="I131" s="40"/>
      <c r="J131" s="40"/>
      <c r="K131" s="41"/>
    </row>
    <row r="132" spans="1:11">
      <c r="A132" s="105"/>
      <c r="B132" s="103"/>
      <c r="C132" s="103"/>
      <c r="D132" s="104"/>
      <c r="E132" s="104"/>
      <c r="F132" s="104"/>
      <c r="G132" s="104"/>
      <c r="H132" s="104"/>
      <c r="I132" s="40"/>
      <c r="J132" s="40"/>
      <c r="K132" s="41"/>
    </row>
    <row r="133" spans="1:11">
      <c r="A133" s="105"/>
      <c r="B133" s="103"/>
      <c r="C133" s="103"/>
      <c r="D133" s="104"/>
      <c r="E133" s="104"/>
      <c r="F133" s="104"/>
      <c r="G133" s="104"/>
      <c r="H133" s="104"/>
      <c r="I133" s="40"/>
      <c r="J133" s="40"/>
      <c r="K133" s="41"/>
    </row>
    <row r="134" spans="1:11">
      <c r="A134" s="105"/>
      <c r="B134" s="103"/>
      <c r="C134" s="103"/>
      <c r="D134" s="104"/>
      <c r="E134" s="104"/>
      <c r="F134" s="104"/>
      <c r="G134" s="104"/>
      <c r="H134" s="104"/>
      <c r="I134" s="40"/>
      <c r="J134" s="40"/>
      <c r="K134" s="41"/>
    </row>
    <row r="135" spans="1:11">
      <c r="A135" s="105"/>
      <c r="B135" s="103"/>
      <c r="C135" s="103"/>
      <c r="D135" s="104"/>
      <c r="E135" s="104"/>
      <c r="F135" s="104"/>
      <c r="G135" s="104"/>
      <c r="H135" s="104"/>
      <c r="I135" s="40"/>
      <c r="J135" s="40"/>
      <c r="K135" s="41"/>
    </row>
    <row r="136" spans="1:11">
      <c r="A136" s="105"/>
      <c r="B136" s="103"/>
      <c r="C136" s="103"/>
      <c r="D136" s="104"/>
      <c r="E136" s="104"/>
      <c r="F136" s="104"/>
      <c r="G136" s="104"/>
      <c r="H136" s="104"/>
      <c r="I136" s="40"/>
      <c r="J136" s="40"/>
      <c r="K136" s="41"/>
    </row>
    <row r="137" spans="1:11">
      <c r="A137" s="105"/>
      <c r="B137" s="103"/>
      <c r="C137" s="103"/>
      <c r="D137" s="104"/>
      <c r="E137" s="104"/>
      <c r="F137" s="104"/>
      <c r="G137" s="104"/>
      <c r="H137" s="104"/>
      <c r="I137" s="40"/>
      <c r="J137" s="40"/>
      <c r="K137" s="41"/>
    </row>
    <row r="138" spans="1:11">
      <c r="A138" s="105"/>
      <c r="B138" s="103"/>
      <c r="C138" s="103"/>
      <c r="D138" s="104"/>
      <c r="E138" s="104"/>
      <c r="F138" s="104"/>
      <c r="G138" s="106"/>
      <c r="H138" s="106"/>
      <c r="I138" s="40"/>
      <c r="J138" s="40"/>
      <c r="K138" s="41"/>
    </row>
    <row r="139" spans="1:11">
      <c r="A139" s="102"/>
      <c r="B139" s="103"/>
      <c r="C139" s="103"/>
      <c r="D139" s="104"/>
      <c r="E139" s="104"/>
      <c r="F139" s="104"/>
      <c r="G139" s="104"/>
      <c r="H139" s="104"/>
      <c r="I139" s="40"/>
      <c r="J139" s="40"/>
      <c r="K139" s="41"/>
    </row>
    <row r="140" spans="1:11">
      <c r="A140" s="102"/>
      <c r="B140" s="103"/>
      <c r="C140" s="103"/>
      <c r="D140" s="104"/>
      <c r="E140" s="104"/>
      <c r="F140" s="104"/>
      <c r="G140" s="104"/>
      <c r="H140" s="104"/>
      <c r="I140" s="40"/>
      <c r="J140" s="40"/>
      <c r="K140" s="41"/>
    </row>
    <row r="141" spans="1:11">
      <c r="A141" s="102"/>
      <c r="B141" s="103"/>
      <c r="C141" s="103"/>
      <c r="D141" s="104"/>
      <c r="E141" s="104"/>
      <c r="F141" s="104"/>
      <c r="G141" s="104"/>
      <c r="H141" s="104"/>
      <c r="I141" s="40"/>
      <c r="J141" s="40"/>
      <c r="K141" s="41"/>
    </row>
    <row r="142" spans="1:11">
      <c r="A142" s="102"/>
      <c r="B142" s="103"/>
      <c r="C142" s="103"/>
      <c r="D142" s="104"/>
      <c r="E142" s="104"/>
      <c r="F142" s="104"/>
      <c r="G142" s="104"/>
      <c r="H142" s="104"/>
      <c r="I142" s="40"/>
      <c r="J142" s="40"/>
      <c r="K142" s="41"/>
    </row>
    <row r="143" spans="1:11">
      <c r="A143" s="102"/>
      <c r="B143" s="103"/>
      <c r="C143" s="103"/>
      <c r="D143" s="104"/>
      <c r="E143" s="104"/>
      <c r="F143" s="104"/>
      <c r="G143" s="104"/>
      <c r="H143" s="104"/>
      <c r="I143" s="40"/>
      <c r="J143" s="40"/>
      <c r="K143" s="41"/>
    </row>
    <row r="144" spans="1:11">
      <c r="A144" s="102"/>
      <c r="B144" s="103"/>
      <c r="C144" s="103"/>
      <c r="D144" s="104"/>
      <c r="E144" s="104"/>
      <c r="F144" s="104"/>
      <c r="G144" s="104"/>
      <c r="H144" s="104"/>
      <c r="I144" s="40"/>
      <c r="J144" s="40"/>
      <c r="K144" s="41"/>
    </row>
    <row r="145" spans="1:11">
      <c r="A145" s="102"/>
      <c r="B145" s="103"/>
      <c r="C145" s="103"/>
      <c r="D145" s="104"/>
      <c r="E145" s="104"/>
      <c r="F145" s="104"/>
      <c r="G145" s="104"/>
      <c r="H145" s="104"/>
      <c r="I145" s="40"/>
      <c r="J145" s="40"/>
      <c r="K145" s="41"/>
    </row>
    <row r="146" spans="1:11">
      <c r="A146" s="102"/>
      <c r="B146" s="103"/>
      <c r="C146" s="103"/>
      <c r="D146" s="104"/>
      <c r="E146" s="104"/>
      <c r="F146" s="104"/>
      <c r="G146" s="104"/>
      <c r="H146" s="104"/>
      <c r="I146" s="40"/>
      <c r="J146" s="40"/>
      <c r="K146" s="41"/>
    </row>
    <row r="147" spans="1:11">
      <c r="A147" s="102"/>
      <c r="B147" s="103"/>
      <c r="C147" s="103"/>
      <c r="D147" s="104"/>
      <c r="E147" s="104"/>
      <c r="F147" s="104"/>
      <c r="G147" s="104"/>
      <c r="H147" s="104"/>
      <c r="I147" s="40"/>
      <c r="J147" s="40"/>
      <c r="K147" s="41"/>
    </row>
    <row r="148" spans="1:11">
      <c r="A148" s="102"/>
      <c r="B148" s="103"/>
      <c r="C148" s="103"/>
      <c r="D148" s="104"/>
      <c r="E148" s="104"/>
      <c r="F148" s="104"/>
      <c r="G148" s="104"/>
      <c r="H148" s="104"/>
      <c r="I148" s="40"/>
      <c r="J148" s="40"/>
      <c r="K148" s="41"/>
    </row>
    <row r="149" spans="1:11">
      <c r="A149" s="102"/>
      <c r="B149" s="103"/>
      <c r="C149" s="103"/>
      <c r="D149" s="104"/>
      <c r="E149" s="104"/>
      <c r="F149" s="104"/>
      <c r="G149" s="104"/>
      <c r="H149" s="104"/>
      <c r="I149" s="40"/>
      <c r="J149" s="40"/>
      <c r="K149" s="41"/>
    </row>
    <row r="150" spans="1:11">
      <c r="A150" s="102"/>
      <c r="B150" s="103"/>
      <c r="C150" s="103"/>
      <c r="D150" s="104"/>
      <c r="E150" s="104"/>
      <c r="F150" s="104"/>
      <c r="G150" s="104"/>
      <c r="H150" s="104"/>
      <c r="I150" s="40"/>
      <c r="J150" s="40"/>
      <c r="K150" s="41"/>
    </row>
    <row r="151" spans="1:11">
      <c r="A151" s="102"/>
      <c r="B151" s="103"/>
      <c r="C151" s="103"/>
      <c r="D151" s="104"/>
      <c r="E151" s="104"/>
      <c r="F151" s="104"/>
      <c r="G151" s="104"/>
      <c r="H151" s="104"/>
      <c r="I151" s="40"/>
      <c r="J151" s="40"/>
      <c r="K151" s="41"/>
    </row>
    <row r="152" spans="1:11">
      <c r="A152" s="102"/>
      <c r="B152" s="103"/>
      <c r="C152" s="103"/>
      <c r="D152" s="104"/>
      <c r="E152" s="104"/>
      <c r="F152" s="104"/>
      <c r="G152" s="104"/>
      <c r="H152" s="104"/>
      <c r="I152" s="40"/>
      <c r="J152" s="40"/>
      <c r="K152" s="41"/>
    </row>
    <row r="153" spans="1:11">
      <c r="A153" s="102"/>
      <c r="B153" s="103"/>
      <c r="C153" s="103"/>
      <c r="D153" s="104"/>
      <c r="E153" s="104"/>
      <c r="F153" s="104"/>
      <c r="G153" s="104"/>
      <c r="H153" s="104"/>
      <c r="I153" s="40"/>
      <c r="J153" s="40"/>
      <c r="K153" s="41"/>
    </row>
    <row r="154" spans="1:11">
      <c r="A154" s="102"/>
      <c r="B154" s="103"/>
      <c r="C154" s="103"/>
      <c r="D154" s="104"/>
      <c r="E154" s="104"/>
      <c r="F154" s="104"/>
      <c r="G154" s="104"/>
      <c r="H154" s="104"/>
      <c r="I154" s="40"/>
      <c r="J154" s="40"/>
      <c r="K154" s="41"/>
    </row>
    <row r="155" spans="1:11">
      <c r="A155" s="102"/>
      <c r="B155" s="103"/>
      <c r="C155" s="103"/>
      <c r="D155" s="104"/>
      <c r="E155" s="104"/>
      <c r="F155" s="104"/>
      <c r="G155" s="104"/>
      <c r="H155" s="104"/>
      <c r="I155" s="40"/>
      <c r="J155" s="40"/>
      <c r="K155" s="41"/>
    </row>
    <row r="156" spans="1:11">
      <c r="A156" s="102"/>
      <c r="B156" s="103"/>
      <c r="C156" s="103"/>
      <c r="D156" s="104"/>
      <c r="E156" s="104"/>
      <c r="F156" s="104"/>
      <c r="G156" s="104"/>
      <c r="H156" s="104"/>
      <c r="I156" s="40"/>
      <c r="J156" s="40"/>
      <c r="K156" s="41"/>
    </row>
    <row r="157" spans="1:11">
      <c r="A157" s="102"/>
      <c r="B157" s="103"/>
      <c r="C157" s="103"/>
      <c r="D157" s="104"/>
      <c r="E157" s="104"/>
      <c r="F157" s="104"/>
      <c r="G157" s="104"/>
      <c r="H157" s="104"/>
      <c r="I157" s="40"/>
      <c r="J157" s="40"/>
      <c r="K157" s="41"/>
    </row>
    <row r="158" spans="1:11">
      <c r="A158" s="102"/>
      <c r="B158" s="103"/>
      <c r="C158" s="103"/>
      <c r="D158" s="104"/>
      <c r="E158" s="104"/>
      <c r="F158" s="104"/>
      <c r="G158" s="104"/>
      <c r="H158" s="104"/>
      <c r="I158" s="40"/>
      <c r="J158" s="40"/>
      <c r="K158" s="41"/>
    </row>
    <row r="159" spans="1:11">
      <c r="A159" s="102"/>
      <c r="B159" s="103"/>
      <c r="C159" s="103"/>
      <c r="D159" s="104"/>
      <c r="E159" s="104"/>
      <c r="F159" s="104"/>
      <c r="G159" s="104"/>
      <c r="H159" s="104"/>
      <c r="I159" s="40"/>
      <c r="J159" s="40"/>
      <c r="K159" s="41"/>
    </row>
    <row r="160" spans="1:11">
      <c r="A160" s="102"/>
      <c r="B160" s="103"/>
      <c r="C160" s="103"/>
      <c r="D160" s="104"/>
      <c r="E160" s="104"/>
      <c r="F160" s="104"/>
      <c r="G160" s="104"/>
      <c r="H160" s="104"/>
      <c r="I160" s="40"/>
      <c r="J160" s="40"/>
      <c r="K160" s="41"/>
    </row>
    <row r="161" spans="1:11">
      <c r="A161" s="102"/>
      <c r="B161" s="103"/>
      <c r="C161" s="103"/>
      <c r="D161" s="104"/>
      <c r="E161" s="104"/>
      <c r="F161" s="104"/>
      <c r="G161" s="104"/>
      <c r="H161" s="104"/>
      <c r="I161" s="40"/>
      <c r="J161" s="40"/>
      <c r="K161" s="41"/>
    </row>
    <row r="162" spans="1:11">
      <c r="A162" s="102"/>
      <c r="B162" s="103"/>
      <c r="C162" s="103"/>
      <c r="D162" s="104"/>
      <c r="E162" s="104"/>
      <c r="F162" s="104"/>
      <c r="G162" s="104"/>
      <c r="H162" s="104"/>
      <c r="I162" s="40"/>
      <c r="J162" s="40"/>
      <c r="K162" s="41"/>
    </row>
    <row r="163" spans="1:11">
      <c r="A163" s="102"/>
      <c r="B163" s="103"/>
      <c r="C163" s="103"/>
      <c r="D163" s="104"/>
      <c r="E163" s="104"/>
      <c r="F163" s="104"/>
      <c r="G163" s="104"/>
      <c r="H163" s="104"/>
      <c r="I163" s="40"/>
      <c r="J163" s="40"/>
      <c r="K163" s="41"/>
    </row>
    <row r="164" spans="1:11">
      <c r="A164" s="102"/>
      <c r="B164" s="103"/>
      <c r="C164" s="103"/>
      <c r="D164" s="104"/>
      <c r="E164" s="104"/>
      <c r="F164" s="104"/>
      <c r="G164" s="104"/>
      <c r="H164" s="104"/>
      <c r="I164" s="40"/>
      <c r="J164" s="40"/>
      <c r="K164" s="41"/>
    </row>
    <row r="165" spans="1:11">
      <c r="A165" s="102"/>
      <c r="B165" s="103"/>
      <c r="C165" s="103"/>
      <c r="D165" s="104"/>
      <c r="E165" s="104"/>
      <c r="F165" s="104"/>
      <c r="G165" s="104"/>
      <c r="H165" s="104"/>
      <c r="I165" s="40"/>
      <c r="J165" s="40"/>
      <c r="K165" s="41"/>
    </row>
    <row r="166" spans="1:11">
      <c r="A166" s="102"/>
      <c r="B166" s="103"/>
      <c r="C166" s="103"/>
      <c r="D166" s="104"/>
      <c r="E166" s="104"/>
      <c r="F166" s="104"/>
      <c r="G166" s="104"/>
      <c r="H166" s="104"/>
      <c r="I166" s="40"/>
      <c r="J166" s="40"/>
      <c r="K166" s="41"/>
    </row>
    <row r="167" spans="1:11">
      <c r="A167" s="102"/>
      <c r="B167" s="103"/>
      <c r="C167" s="103"/>
      <c r="D167" s="104"/>
      <c r="E167" s="104"/>
      <c r="F167" s="104"/>
      <c r="G167" s="104"/>
      <c r="H167" s="104"/>
      <c r="I167" s="40"/>
      <c r="J167" s="40"/>
      <c r="K167" s="41"/>
    </row>
    <row r="168" spans="1:11">
      <c r="A168" s="102"/>
      <c r="B168" s="103"/>
      <c r="C168" s="103"/>
      <c r="D168" s="104"/>
      <c r="E168" s="104"/>
      <c r="F168" s="104"/>
      <c r="G168" s="104"/>
      <c r="H168" s="104"/>
      <c r="I168" s="40"/>
      <c r="J168" s="40"/>
      <c r="K168" s="41"/>
    </row>
    <row r="169" spans="1:11">
      <c r="A169" s="102"/>
      <c r="B169" s="103"/>
      <c r="C169" s="103"/>
      <c r="D169" s="104"/>
      <c r="E169" s="104"/>
      <c r="F169" s="104"/>
      <c r="G169" s="104"/>
      <c r="H169" s="104"/>
      <c r="I169" s="40"/>
      <c r="J169" s="40"/>
      <c r="K169" s="41"/>
    </row>
    <row r="170" spans="1:11">
      <c r="A170" s="102"/>
      <c r="B170" s="103"/>
      <c r="C170" s="103"/>
      <c r="D170" s="104"/>
      <c r="E170" s="104"/>
      <c r="F170" s="104"/>
      <c r="G170" s="104"/>
      <c r="H170" s="104"/>
      <c r="I170" s="40"/>
      <c r="J170" s="40"/>
      <c r="K170" s="41"/>
    </row>
    <row r="171" spans="1:11">
      <c r="A171" s="102"/>
      <c r="B171" s="103"/>
      <c r="C171" s="103"/>
      <c r="D171" s="104"/>
      <c r="E171" s="104"/>
      <c r="F171" s="104"/>
      <c r="G171" s="104"/>
      <c r="H171" s="104"/>
      <c r="I171" s="40"/>
      <c r="J171" s="40"/>
      <c r="K171" s="41"/>
    </row>
    <row r="172" spans="1:11">
      <c r="A172" s="102"/>
      <c r="B172" s="103"/>
      <c r="C172" s="103"/>
      <c r="D172" s="104"/>
      <c r="E172" s="104"/>
      <c r="F172" s="104"/>
      <c r="G172" s="104"/>
      <c r="H172" s="104"/>
      <c r="I172" s="40"/>
      <c r="J172" s="40"/>
      <c r="K172" s="41"/>
    </row>
    <row r="173" spans="1:11">
      <c r="A173" s="102"/>
      <c r="B173" s="103"/>
      <c r="C173" s="103"/>
      <c r="D173" s="104"/>
      <c r="E173" s="104"/>
      <c r="F173" s="104"/>
      <c r="G173" s="104"/>
      <c r="H173" s="104"/>
      <c r="I173" s="40"/>
      <c r="J173" s="40"/>
      <c r="K173" s="41"/>
    </row>
    <row r="174" spans="1:11">
      <c r="A174" s="102"/>
      <c r="B174" s="103"/>
      <c r="C174" s="103"/>
      <c r="D174" s="104"/>
      <c r="E174" s="104"/>
      <c r="F174" s="104"/>
      <c r="G174" s="104"/>
      <c r="H174" s="104"/>
      <c r="I174" s="40"/>
      <c r="J174" s="40"/>
      <c r="K174" s="41"/>
    </row>
    <row r="175" spans="1:11">
      <c r="A175" s="102"/>
      <c r="B175" s="103"/>
      <c r="C175" s="103"/>
      <c r="D175" s="104"/>
      <c r="E175" s="104"/>
      <c r="F175" s="104"/>
      <c r="G175" s="104"/>
      <c r="H175" s="104"/>
      <c r="I175" s="40"/>
      <c r="J175" s="40"/>
      <c r="K175" s="41"/>
    </row>
    <row r="176" spans="1:11">
      <c r="A176" s="102"/>
      <c r="B176" s="103"/>
      <c r="C176" s="103"/>
      <c r="D176" s="104"/>
      <c r="E176" s="104"/>
      <c r="F176" s="104"/>
      <c r="G176" s="104"/>
      <c r="H176" s="104"/>
      <c r="I176" s="40"/>
      <c r="J176" s="40"/>
      <c r="K176" s="41"/>
    </row>
    <row r="177" spans="1:11">
      <c r="A177" s="102"/>
      <c r="B177" s="103"/>
      <c r="C177" s="103"/>
      <c r="D177" s="104"/>
      <c r="E177" s="104"/>
      <c r="F177" s="104"/>
      <c r="G177" s="104"/>
      <c r="H177" s="104"/>
      <c r="I177" s="40"/>
      <c r="J177" s="40"/>
      <c r="K177" s="41"/>
    </row>
    <row r="178" spans="1:11">
      <c r="A178" s="102"/>
      <c r="B178" s="103"/>
      <c r="C178" s="103"/>
      <c r="D178" s="104"/>
      <c r="E178" s="104"/>
      <c r="F178" s="104"/>
      <c r="G178" s="104"/>
      <c r="H178" s="104"/>
      <c r="I178" s="40"/>
      <c r="J178" s="40"/>
      <c r="K178" s="41"/>
    </row>
    <row r="179" spans="1:11">
      <c r="A179" s="102"/>
      <c r="B179" s="103"/>
      <c r="C179" s="103"/>
      <c r="D179" s="104"/>
      <c r="E179" s="104"/>
      <c r="F179" s="104"/>
      <c r="G179" s="104"/>
      <c r="H179" s="104"/>
      <c r="I179" s="40"/>
      <c r="J179" s="40"/>
      <c r="K179" s="41"/>
    </row>
    <row r="180" spans="1:11">
      <c r="A180" s="102"/>
      <c r="B180" s="103"/>
      <c r="C180" s="103"/>
      <c r="D180" s="104"/>
      <c r="E180" s="104"/>
      <c r="F180" s="104"/>
      <c r="G180" s="104"/>
      <c r="H180" s="104"/>
      <c r="I180" s="40"/>
      <c r="J180" s="40"/>
      <c r="K180" s="41"/>
    </row>
    <row r="181" spans="1:11">
      <c r="A181" s="102"/>
      <c r="B181" s="103"/>
      <c r="C181" s="103"/>
      <c r="D181" s="104"/>
      <c r="E181" s="104"/>
      <c r="F181" s="104"/>
      <c r="G181" s="104"/>
      <c r="H181" s="104"/>
      <c r="I181" s="40"/>
      <c r="J181" s="40"/>
      <c r="K181" s="41"/>
    </row>
    <row r="182" spans="1:11">
      <c r="A182" s="102"/>
      <c r="B182" s="103"/>
      <c r="C182" s="103"/>
      <c r="D182" s="104"/>
      <c r="E182" s="104"/>
      <c r="F182" s="104"/>
      <c r="G182" s="104"/>
      <c r="H182" s="104"/>
      <c r="I182" s="40"/>
      <c r="J182" s="40"/>
      <c r="K182" s="41"/>
    </row>
    <row r="183" spans="1:11">
      <c r="A183" s="102"/>
      <c r="B183" s="103"/>
      <c r="C183" s="103"/>
      <c r="D183" s="104"/>
      <c r="E183" s="104"/>
      <c r="F183" s="104"/>
      <c r="G183" s="104"/>
      <c r="H183" s="104"/>
      <c r="I183" s="40"/>
      <c r="J183" s="40"/>
      <c r="K183" s="41"/>
    </row>
    <row r="184" spans="1:11">
      <c r="A184" s="102"/>
      <c r="B184" s="103"/>
      <c r="C184" s="103"/>
      <c r="D184" s="104"/>
      <c r="E184" s="104"/>
      <c r="F184" s="104"/>
      <c r="G184" s="104"/>
      <c r="H184" s="104"/>
      <c r="I184" s="40"/>
      <c r="J184" s="40"/>
      <c r="K184" s="41"/>
    </row>
    <row r="185" spans="1:11">
      <c r="A185" s="102"/>
      <c r="B185" s="103"/>
      <c r="C185" s="103"/>
      <c r="D185" s="104"/>
      <c r="E185" s="104"/>
      <c r="F185" s="104"/>
      <c r="G185" s="104"/>
      <c r="H185" s="104"/>
      <c r="I185" s="40"/>
      <c r="J185" s="40"/>
      <c r="K185" s="41"/>
    </row>
    <row r="186" spans="1:11">
      <c r="A186" s="102"/>
      <c r="B186" s="103"/>
      <c r="C186" s="103"/>
      <c r="D186" s="104"/>
      <c r="E186" s="104"/>
      <c r="F186" s="104"/>
      <c r="G186" s="104"/>
      <c r="H186" s="104"/>
      <c r="I186" s="40"/>
      <c r="J186" s="40"/>
      <c r="K186" s="41"/>
    </row>
    <row r="187" spans="1:11">
      <c r="A187" s="102"/>
      <c r="B187" s="103"/>
      <c r="C187" s="103"/>
      <c r="D187" s="104"/>
      <c r="E187" s="104"/>
      <c r="F187" s="104"/>
      <c r="G187" s="104"/>
      <c r="H187" s="104"/>
      <c r="I187" s="40"/>
      <c r="J187" s="40"/>
      <c r="K187" s="41"/>
    </row>
    <row r="188" spans="1:11">
      <c r="A188" s="102"/>
      <c r="B188" s="103"/>
      <c r="C188" s="103"/>
      <c r="D188" s="104"/>
      <c r="E188" s="104"/>
      <c r="F188" s="104"/>
      <c r="G188" s="104"/>
      <c r="H188" s="104"/>
      <c r="I188" s="40"/>
      <c r="J188" s="40"/>
      <c r="K188" s="41"/>
    </row>
    <row r="189" spans="1:11">
      <c r="A189" s="102"/>
      <c r="B189" s="103"/>
      <c r="C189" s="103"/>
      <c r="D189" s="104"/>
      <c r="E189" s="104"/>
      <c r="F189" s="104"/>
      <c r="G189" s="104"/>
      <c r="H189" s="104"/>
      <c r="I189" s="40"/>
      <c r="J189" s="40"/>
      <c r="K189" s="41"/>
    </row>
    <row r="190" spans="1:11">
      <c r="A190" s="102"/>
      <c r="B190" s="103"/>
      <c r="C190" s="103"/>
      <c r="D190" s="104"/>
      <c r="E190" s="104"/>
      <c r="F190" s="104"/>
      <c r="G190" s="104"/>
      <c r="H190" s="104"/>
      <c r="I190" s="40"/>
      <c r="J190" s="40"/>
      <c r="K190" s="41"/>
    </row>
    <row r="191" spans="1:11">
      <c r="A191" s="102"/>
      <c r="B191" s="103"/>
      <c r="C191" s="103"/>
      <c r="D191" s="104"/>
      <c r="E191" s="104"/>
      <c r="F191" s="104"/>
      <c r="G191" s="104"/>
      <c r="H191" s="104"/>
      <c r="I191" s="40"/>
      <c r="J191" s="40"/>
      <c r="K191" s="41"/>
    </row>
    <row r="192" spans="1:11">
      <c r="A192" s="102"/>
      <c r="B192" s="103"/>
      <c r="C192" s="103"/>
      <c r="D192" s="104"/>
      <c r="E192" s="104"/>
      <c r="F192" s="104"/>
      <c r="G192" s="104"/>
      <c r="H192" s="104"/>
      <c r="I192" s="40"/>
      <c r="J192" s="40"/>
      <c r="K192" s="41"/>
    </row>
    <row r="193" spans="1:11">
      <c r="A193" s="102"/>
      <c r="B193" s="103"/>
      <c r="C193" s="103"/>
      <c r="D193" s="104"/>
      <c r="E193" s="104"/>
      <c r="F193" s="104"/>
      <c r="G193" s="104"/>
      <c r="H193" s="104"/>
      <c r="I193" s="40"/>
      <c r="J193" s="40"/>
      <c r="K193" s="41"/>
    </row>
    <row r="194" spans="1:11">
      <c r="A194" s="102"/>
      <c r="B194" s="103"/>
      <c r="C194" s="103"/>
      <c r="D194" s="104"/>
      <c r="E194" s="104"/>
      <c r="F194" s="104"/>
      <c r="G194" s="104"/>
      <c r="H194" s="104"/>
      <c r="I194" s="40"/>
      <c r="J194" s="40"/>
      <c r="K194" s="41"/>
    </row>
    <row r="195" spans="1:11">
      <c r="A195" s="102"/>
      <c r="B195" s="103"/>
      <c r="C195" s="103"/>
      <c r="D195" s="104"/>
      <c r="E195" s="104"/>
      <c r="F195" s="104"/>
      <c r="G195" s="104"/>
      <c r="H195" s="104"/>
      <c r="I195" s="40"/>
      <c r="J195" s="40"/>
      <c r="K195" s="41"/>
    </row>
    <row r="196" spans="1:11">
      <c r="A196" s="102"/>
      <c r="B196" s="103"/>
      <c r="C196" s="103"/>
      <c r="D196" s="104"/>
      <c r="E196" s="104"/>
      <c r="F196" s="104"/>
      <c r="G196" s="104"/>
      <c r="H196" s="104"/>
      <c r="I196" s="40"/>
      <c r="J196" s="40"/>
      <c r="K196" s="41"/>
    </row>
    <row r="197" spans="1:11">
      <c r="A197" s="102"/>
      <c r="B197" s="103"/>
      <c r="C197" s="103"/>
      <c r="D197" s="104"/>
      <c r="E197" s="104"/>
      <c r="F197" s="104"/>
      <c r="G197" s="104"/>
      <c r="H197" s="104"/>
      <c r="I197" s="40"/>
      <c r="J197" s="40"/>
      <c r="K197" s="41"/>
    </row>
    <row r="198" spans="1:11">
      <c r="A198" s="102"/>
      <c r="B198" s="103"/>
      <c r="C198" s="103"/>
      <c r="D198" s="104"/>
      <c r="E198" s="104"/>
      <c r="F198" s="104"/>
      <c r="G198" s="104"/>
      <c r="H198" s="104"/>
      <c r="I198" s="40"/>
      <c r="J198" s="40"/>
      <c r="K198" s="41"/>
    </row>
    <row r="199" spans="1:11">
      <c r="A199" s="102"/>
      <c r="B199" s="103"/>
      <c r="C199" s="103"/>
      <c r="D199" s="104"/>
      <c r="E199" s="104"/>
      <c r="F199" s="104"/>
      <c r="G199" s="104"/>
      <c r="H199" s="104"/>
      <c r="I199" s="40"/>
      <c r="J199" s="40"/>
      <c r="K199" s="41"/>
    </row>
    <row r="200" spans="1:11">
      <c r="A200" s="102"/>
      <c r="B200" s="103"/>
      <c r="C200" s="103"/>
      <c r="D200" s="104"/>
      <c r="E200" s="104"/>
      <c r="F200" s="104"/>
      <c r="G200" s="104"/>
      <c r="H200" s="104"/>
      <c r="I200" s="40"/>
      <c r="J200" s="40"/>
      <c r="K200" s="41"/>
    </row>
    <row r="201" spans="1:11">
      <c r="A201" s="102"/>
      <c r="B201" s="103"/>
      <c r="C201" s="103"/>
      <c r="D201" s="104"/>
      <c r="E201" s="104"/>
      <c r="F201" s="104"/>
      <c r="G201" s="104"/>
      <c r="H201" s="104"/>
      <c r="I201" s="40"/>
      <c r="J201" s="40"/>
      <c r="K201" s="41"/>
    </row>
    <row r="202" spans="1:11">
      <c r="A202" s="102"/>
      <c r="B202" s="103"/>
      <c r="C202" s="103"/>
      <c r="D202" s="104"/>
      <c r="E202" s="104"/>
      <c r="F202" s="104"/>
      <c r="G202" s="104"/>
      <c r="H202" s="104"/>
      <c r="I202" s="40"/>
      <c r="J202" s="40"/>
      <c r="K202" s="41"/>
    </row>
    <row r="203" spans="1:11">
      <c r="A203" s="102"/>
      <c r="B203" s="103"/>
      <c r="C203" s="103"/>
      <c r="D203" s="104"/>
      <c r="E203" s="104"/>
      <c r="F203" s="104"/>
      <c r="G203" s="104"/>
      <c r="H203" s="104"/>
      <c r="I203" s="40"/>
      <c r="J203" s="40"/>
      <c r="K203" s="41"/>
    </row>
    <row r="204" spans="1:11">
      <c r="A204" s="102"/>
      <c r="B204" s="103"/>
      <c r="C204" s="103"/>
      <c r="D204" s="104"/>
      <c r="E204" s="104"/>
      <c r="F204" s="104"/>
      <c r="G204" s="104"/>
      <c r="H204" s="104"/>
      <c r="I204" s="40"/>
      <c r="J204" s="40"/>
      <c r="K204" s="41"/>
    </row>
    <row r="205" spans="1:11">
      <c r="A205" s="102"/>
      <c r="B205" s="103"/>
      <c r="C205" s="103"/>
      <c r="D205" s="104"/>
      <c r="E205" s="104"/>
      <c r="F205" s="104"/>
      <c r="G205" s="104"/>
      <c r="H205" s="104"/>
      <c r="I205" s="40"/>
      <c r="J205" s="40"/>
      <c r="K205" s="41"/>
    </row>
    <row r="206" spans="1:11">
      <c r="A206" s="102"/>
      <c r="B206" s="103"/>
      <c r="C206" s="103"/>
      <c r="D206" s="104"/>
      <c r="E206" s="104"/>
      <c r="F206" s="104"/>
      <c r="G206" s="104"/>
      <c r="H206" s="104"/>
      <c r="I206" s="40"/>
      <c r="J206" s="40"/>
      <c r="K206" s="41"/>
    </row>
    <row r="207" spans="1:11">
      <c r="A207" s="102"/>
      <c r="B207" s="103"/>
      <c r="C207" s="103"/>
      <c r="D207" s="104"/>
      <c r="E207" s="104"/>
      <c r="F207" s="104"/>
      <c r="G207" s="104"/>
      <c r="H207" s="104"/>
      <c r="I207" s="40"/>
      <c r="J207" s="40"/>
      <c r="K207" s="41"/>
    </row>
    <row r="208" spans="1:11">
      <c r="A208" s="102"/>
      <c r="B208" s="103"/>
      <c r="C208" s="103"/>
      <c r="D208" s="104"/>
      <c r="E208" s="104"/>
      <c r="F208" s="104"/>
      <c r="G208" s="104"/>
      <c r="H208" s="104"/>
      <c r="I208" s="40"/>
      <c r="J208" s="40"/>
      <c r="K208" s="41"/>
    </row>
    <row r="209" spans="1:11">
      <c r="A209" s="102"/>
      <c r="B209" s="103"/>
      <c r="C209" s="103"/>
      <c r="D209" s="104"/>
      <c r="E209" s="104"/>
      <c r="F209" s="104"/>
      <c r="G209" s="104"/>
      <c r="H209" s="104"/>
      <c r="I209" s="40"/>
      <c r="J209" s="40"/>
      <c r="K209" s="41"/>
    </row>
    <row r="210" spans="1:11">
      <c r="A210" s="102"/>
      <c r="B210" s="103"/>
      <c r="C210" s="103"/>
      <c r="D210" s="104"/>
      <c r="E210" s="104"/>
      <c r="F210" s="104"/>
      <c r="G210" s="104"/>
      <c r="H210" s="104"/>
      <c r="I210" s="40"/>
      <c r="J210" s="40"/>
      <c r="K210" s="41"/>
    </row>
    <row r="211" spans="1:11">
      <c r="A211" s="102"/>
      <c r="B211" s="103"/>
      <c r="C211" s="103"/>
      <c r="D211" s="104"/>
      <c r="E211" s="104"/>
      <c r="F211" s="104"/>
      <c r="G211" s="104"/>
      <c r="H211" s="104"/>
      <c r="I211" s="40"/>
      <c r="J211" s="40"/>
      <c r="K211" s="41"/>
    </row>
    <row r="212" spans="1:11">
      <c r="A212" s="102"/>
      <c r="B212" s="103"/>
      <c r="C212" s="103"/>
      <c r="D212" s="104"/>
      <c r="E212" s="104"/>
      <c r="F212" s="104"/>
      <c r="G212" s="104"/>
      <c r="H212" s="104"/>
      <c r="I212" s="40"/>
      <c r="J212" s="40"/>
      <c r="K212" s="41"/>
    </row>
    <row r="213" spans="1:11">
      <c r="A213" s="102"/>
      <c r="B213" s="103"/>
      <c r="C213" s="103"/>
      <c r="D213" s="104"/>
      <c r="E213" s="104"/>
      <c r="F213" s="104"/>
      <c r="G213" s="104"/>
      <c r="H213" s="104"/>
      <c r="I213" s="40"/>
      <c r="J213" s="40"/>
      <c r="K213" s="41"/>
    </row>
    <row r="214" spans="1:11">
      <c r="A214" s="102"/>
      <c r="B214" s="103"/>
      <c r="C214" s="103"/>
      <c r="D214" s="104"/>
      <c r="E214" s="104"/>
      <c r="F214" s="104"/>
      <c r="G214" s="104"/>
      <c r="H214" s="104"/>
      <c r="I214" s="40"/>
      <c r="J214" s="40"/>
      <c r="K214" s="41"/>
    </row>
    <row r="215" spans="1:11">
      <c r="A215" s="102"/>
      <c r="B215" s="103"/>
      <c r="C215" s="103"/>
      <c r="D215" s="104"/>
      <c r="E215" s="104"/>
      <c r="F215" s="104"/>
      <c r="G215" s="104"/>
      <c r="H215" s="104"/>
      <c r="I215" s="40"/>
      <c r="J215" s="40"/>
      <c r="K215" s="41"/>
    </row>
    <row r="216" spans="1:11">
      <c r="A216" s="102"/>
      <c r="B216" s="103"/>
      <c r="C216" s="103"/>
      <c r="D216" s="104"/>
      <c r="E216" s="104"/>
      <c r="F216" s="104"/>
      <c r="G216" s="104"/>
      <c r="H216" s="104"/>
      <c r="I216" s="40"/>
      <c r="J216" s="40"/>
      <c r="K216" s="41"/>
    </row>
    <row r="217" spans="1:11">
      <c r="A217" s="102"/>
      <c r="B217" s="103"/>
      <c r="C217" s="103"/>
      <c r="D217" s="104"/>
      <c r="E217" s="104"/>
      <c r="F217" s="104"/>
      <c r="G217" s="104"/>
      <c r="H217" s="104"/>
      <c r="I217" s="40"/>
      <c r="J217" s="40"/>
      <c r="K217" s="41"/>
    </row>
    <row r="218" spans="1:11">
      <c r="A218" s="102"/>
      <c r="B218" s="103"/>
      <c r="C218" s="103"/>
      <c r="D218" s="104"/>
      <c r="E218" s="104"/>
      <c r="F218" s="104"/>
      <c r="G218" s="104"/>
      <c r="H218" s="104"/>
      <c r="I218" s="40"/>
      <c r="J218" s="40"/>
      <c r="K218" s="41"/>
    </row>
    <row r="219" spans="1:11">
      <c r="A219" s="102"/>
      <c r="B219" s="103"/>
      <c r="C219" s="103"/>
      <c r="D219" s="104"/>
      <c r="E219" s="104"/>
      <c r="F219" s="104"/>
      <c r="G219" s="104"/>
      <c r="H219" s="104"/>
      <c r="I219" s="40"/>
      <c r="J219" s="40"/>
      <c r="K219" s="41"/>
    </row>
    <row r="220" spans="1:11">
      <c r="A220" s="102"/>
      <c r="B220" s="103"/>
      <c r="C220" s="103"/>
      <c r="D220" s="104"/>
      <c r="E220" s="104"/>
      <c r="F220" s="104"/>
      <c r="G220" s="104"/>
      <c r="H220" s="104"/>
      <c r="I220" s="40"/>
      <c r="J220" s="40"/>
      <c r="K220" s="41"/>
    </row>
    <row r="221" spans="1:11">
      <c r="A221" s="102"/>
      <c r="B221" s="103"/>
      <c r="C221" s="103"/>
      <c r="D221" s="104"/>
      <c r="E221" s="104"/>
      <c r="F221" s="104"/>
      <c r="G221" s="104"/>
      <c r="H221" s="104"/>
      <c r="I221" s="40"/>
      <c r="J221" s="40"/>
      <c r="K221" s="41"/>
    </row>
    <row r="222" spans="1:11">
      <c r="A222" s="102"/>
      <c r="B222" s="103"/>
      <c r="C222" s="103"/>
      <c r="D222" s="104"/>
      <c r="E222" s="104"/>
      <c r="F222" s="104"/>
      <c r="G222" s="104"/>
      <c r="H222" s="104"/>
      <c r="I222" s="40"/>
      <c r="J222" s="40"/>
      <c r="K222" s="41"/>
    </row>
    <row r="223" spans="1:11">
      <c r="A223" s="102"/>
      <c r="B223" s="103"/>
      <c r="C223" s="103"/>
      <c r="D223" s="104"/>
      <c r="E223" s="104"/>
      <c r="F223" s="104"/>
      <c r="G223" s="104"/>
      <c r="H223" s="104"/>
      <c r="I223" s="40"/>
      <c r="J223" s="40"/>
      <c r="K223" s="41"/>
    </row>
    <row r="224" spans="1:11">
      <c r="A224" s="102"/>
      <c r="B224" s="103"/>
      <c r="C224" s="103"/>
      <c r="D224" s="104"/>
      <c r="E224" s="104"/>
      <c r="F224" s="104"/>
      <c r="G224" s="104"/>
      <c r="H224" s="104"/>
      <c r="I224" s="40"/>
      <c r="J224" s="40"/>
      <c r="K224" s="41"/>
    </row>
    <row r="225" spans="1:11">
      <c r="A225" s="102"/>
      <c r="B225" s="103"/>
      <c r="C225" s="103"/>
      <c r="D225" s="104"/>
      <c r="E225" s="104"/>
      <c r="F225" s="104"/>
      <c r="G225" s="104"/>
      <c r="H225" s="104"/>
      <c r="I225" s="40"/>
      <c r="J225" s="40"/>
      <c r="K225" s="41"/>
    </row>
    <row r="226" spans="1:11">
      <c r="A226" s="102"/>
      <c r="B226" s="103"/>
      <c r="C226" s="103"/>
      <c r="D226" s="104"/>
      <c r="E226" s="104"/>
      <c r="F226" s="104"/>
      <c r="G226" s="104"/>
      <c r="H226" s="104"/>
      <c r="I226" s="40"/>
      <c r="J226" s="40"/>
      <c r="K226" s="41"/>
    </row>
    <row r="227" spans="1:11">
      <c r="A227" s="102"/>
      <c r="B227" s="103"/>
      <c r="C227" s="103"/>
      <c r="D227" s="104"/>
      <c r="E227" s="104"/>
      <c r="F227" s="104"/>
      <c r="G227" s="104"/>
      <c r="H227" s="104"/>
      <c r="I227" s="40"/>
      <c r="J227" s="40"/>
      <c r="K227" s="41"/>
    </row>
    <row r="228" spans="1:11">
      <c r="A228" s="102"/>
      <c r="B228" s="103"/>
      <c r="C228" s="103"/>
      <c r="D228" s="104"/>
      <c r="E228" s="104"/>
      <c r="F228" s="104"/>
      <c r="G228" s="104"/>
      <c r="H228" s="104"/>
      <c r="I228" s="40"/>
      <c r="J228" s="40"/>
      <c r="K228" s="41"/>
    </row>
    <row r="229" spans="1:11">
      <c r="A229" s="102"/>
      <c r="B229" s="103"/>
      <c r="C229" s="103"/>
      <c r="D229" s="104"/>
      <c r="E229" s="104"/>
      <c r="F229" s="104"/>
      <c r="G229" s="104"/>
      <c r="H229" s="104"/>
      <c r="I229" s="40"/>
      <c r="J229" s="40"/>
      <c r="K229" s="41"/>
    </row>
    <row r="230" spans="1:11">
      <c r="A230" s="102"/>
      <c r="B230" s="103"/>
      <c r="C230" s="103"/>
      <c r="D230" s="104"/>
      <c r="E230" s="104"/>
      <c r="F230" s="104"/>
      <c r="G230" s="104"/>
      <c r="H230" s="104"/>
      <c r="I230" s="40"/>
      <c r="J230" s="40"/>
      <c r="K230" s="41"/>
    </row>
    <row r="231" spans="1:11">
      <c r="A231" s="102"/>
      <c r="B231" s="103"/>
      <c r="C231" s="103"/>
      <c r="D231" s="104"/>
      <c r="E231" s="104"/>
      <c r="F231" s="104"/>
      <c r="G231" s="104"/>
      <c r="H231" s="104"/>
      <c r="I231" s="40"/>
      <c r="J231" s="40"/>
      <c r="K231" s="41"/>
    </row>
    <row r="232" spans="1:11">
      <c r="A232" s="102"/>
      <c r="B232" s="103"/>
      <c r="C232" s="103"/>
      <c r="D232" s="104"/>
      <c r="E232" s="104"/>
      <c r="F232" s="104"/>
      <c r="G232" s="104"/>
      <c r="H232" s="104"/>
      <c r="I232" s="40"/>
      <c r="J232" s="40"/>
      <c r="K232" s="41"/>
    </row>
    <row r="233" spans="1:11">
      <c r="A233" s="102"/>
      <c r="B233" s="103"/>
      <c r="C233" s="103"/>
      <c r="D233" s="104"/>
      <c r="E233" s="104"/>
      <c r="F233" s="104"/>
      <c r="G233" s="104"/>
      <c r="H233" s="104"/>
      <c r="I233" s="40"/>
      <c r="J233" s="40"/>
      <c r="K233" s="41"/>
    </row>
    <row r="234" spans="1:11">
      <c r="A234" s="102"/>
      <c r="B234" s="103"/>
      <c r="C234" s="103"/>
      <c r="D234" s="104"/>
      <c r="E234" s="104"/>
      <c r="F234" s="104"/>
      <c r="G234" s="104"/>
      <c r="H234" s="104"/>
      <c r="I234" s="40"/>
      <c r="J234" s="40"/>
      <c r="K234" s="41"/>
    </row>
    <row r="235" spans="1:11">
      <c r="A235" s="102"/>
      <c r="B235" s="103"/>
      <c r="C235" s="103"/>
      <c r="D235" s="104"/>
      <c r="E235" s="104"/>
      <c r="F235" s="104"/>
      <c r="G235" s="104"/>
      <c r="H235" s="104"/>
      <c r="I235" s="40"/>
      <c r="J235" s="40"/>
      <c r="K235" s="41"/>
    </row>
    <row r="236" spans="1:11">
      <c r="A236" s="102"/>
      <c r="B236" s="103"/>
      <c r="C236" s="103"/>
      <c r="D236" s="104"/>
      <c r="E236" s="104"/>
      <c r="F236" s="104"/>
      <c r="G236" s="104"/>
      <c r="H236" s="104"/>
      <c r="I236" s="40"/>
      <c r="J236" s="40"/>
      <c r="K236" s="41"/>
    </row>
    <row r="237" spans="1:11">
      <c r="A237" s="102"/>
      <c r="B237" s="103"/>
      <c r="C237" s="103"/>
      <c r="D237" s="104"/>
      <c r="E237" s="104"/>
      <c r="F237" s="104"/>
      <c r="G237" s="104"/>
      <c r="H237" s="104"/>
      <c r="I237" s="40"/>
      <c r="J237" s="40"/>
      <c r="K237" s="41"/>
    </row>
    <row r="238" spans="1:11">
      <c r="A238" s="102"/>
      <c r="B238" s="103"/>
      <c r="C238" s="103"/>
      <c r="D238" s="104"/>
      <c r="E238" s="104"/>
      <c r="F238" s="104"/>
      <c r="G238" s="104"/>
      <c r="H238" s="104"/>
      <c r="I238" s="40"/>
      <c r="J238" s="40"/>
      <c r="K238" s="41"/>
    </row>
    <row r="239" spans="1:11">
      <c r="A239" s="102"/>
      <c r="B239" s="103"/>
      <c r="C239" s="103"/>
      <c r="D239" s="104"/>
      <c r="E239" s="104"/>
      <c r="F239" s="104"/>
      <c r="G239" s="104"/>
      <c r="H239" s="104"/>
      <c r="I239" s="40"/>
      <c r="J239" s="40"/>
      <c r="K239" s="41"/>
    </row>
    <row r="240" spans="1:11">
      <c r="A240" s="102"/>
      <c r="B240" s="103"/>
      <c r="C240" s="103"/>
      <c r="D240" s="104"/>
      <c r="E240" s="104"/>
      <c r="F240" s="104"/>
      <c r="G240" s="104"/>
      <c r="H240" s="104"/>
      <c r="I240" s="40"/>
      <c r="J240" s="40"/>
      <c r="K240" s="41"/>
    </row>
    <row r="241" spans="1:11">
      <c r="A241" s="102"/>
      <c r="B241" s="103"/>
      <c r="C241" s="103"/>
      <c r="D241" s="104"/>
      <c r="E241" s="104"/>
      <c r="F241" s="104"/>
      <c r="G241" s="104"/>
      <c r="H241" s="104"/>
      <c r="I241" s="40"/>
      <c r="J241" s="40"/>
      <c r="K241" s="41"/>
    </row>
    <row r="242" spans="1:11">
      <c r="A242" s="102"/>
      <c r="B242" s="103"/>
      <c r="C242" s="103"/>
      <c r="D242" s="104"/>
      <c r="E242" s="104"/>
      <c r="F242" s="104"/>
      <c r="G242" s="104"/>
      <c r="H242" s="104"/>
      <c r="I242" s="40"/>
      <c r="J242" s="40"/>
      <c r="K242" s="41"/>
    </row>
    <row r="243" spans="1:11">
      <c r="A243" s="102"/>
      <c r="B243" s="103"/>
      <c r="C243" s="103"/>
      <c r="D243" s="104"/>
      <c r="E243" s="104"/>
      <c r="F243" s="104"/>
      <c r="G243" s="104"/>
      <c r="H243" s="104"/>
      <c r="I243" s="40"/>
      <c r="J243" s="40"/>
      <c r="K243" s="41"/>
    </row>
    <row r="244" spans="1:11">
      <c r="A244" s="102"/>
      <c r="B244" s="103"/>
      <c r="C244" s="103"/>
      <c r="D244" s="104"/>
      <c r="E244" s="104"/>
      <c r="F244" s="104"/>
      <c r="G244" s="104"/>
      <c r="H244" s="104"/>
      <c r="I244" s="40"/>
      <c r="J244" s="40"/>
      <c r="K244" s="41"/>
    </row>
    <row r="245" spans="1:11">
      <c r="A245" s="102"/>
      <c r="B245" s="103"/>
      <c r="C245" s="103"/>
      <c r="D245" s="104"/>
      <c r="E245" s="104"/>
      <c r="F245" s="104"/>
      <c r="G245" s="104"/>
      <c r="H245" s="104"/>
      <c r="I245" s="40"/>
      <c r="J245" s="40"/>
      <c r="K245" s="41"/>
    </row>
    <row r="246" spans="1:11">
      <c r="A246" s="102"/>
      <c r="B246" s="103"/>
      <c r="C246" s="103"/>
      <c r="D246" s="104"/>
      <c r="E246" s="104"/>
      <c r="F246" s="104"/>
      <c r="G246" s="104"/>
      <c r="H246" s="104"/>
      <c r="I246" s="40"/>
      <c r="J246" s="40"/>
      <c r="K246" s="41"/>
    </row>
    <row r="247" spans="1:11">
      <c r="A247" s="102"/>
      <c r="B247" s="103"/>
      <c r="C247" s="103"/>
      <c r="D247" s="104"/>
      <c r="E247" s="104"/>
      <c r="F247" s="104"/>
      <c r="G247" s="104"/>
      <c r="H247" s="104"/>
      <c r="I247" s="40"/>
      <c r="J247" s="40"/>
      <c r="K247" s="41"/>
    </row>
    <row r="248" spans="1:11">
      <c r="A248" s="102"/>
      <c r="B248" s="103"/>
      <c r="C248" s="103"/>
      <c r="D248" s="104"/>
      <c r="E248" s="104"/>
      <c r="F248" s="104"/>
      <c r="G248" s="104"/>
      <c r="H248" s="104"/>
      <c r="I248" s="40"/>
      <c r="J248" s="40"/>
      <c r="K248" s="41"/>
    </row>
    <row r="249" spans="1:11">
      <c r="A249" s="102"/>
      <c r="B249" s="103"/>
      <c r="C249" s="103"/>
      <c r="D249" s="104"/>
      <c r="E249" s="104"/>
      <c r="F249" s="104"/>
      <c r="G249" s="104"/>
      <c r="H249" s="104"/>
      <c r="I249" s="40"/>
      <c r="J249" s="40"/>
      <c r="K249" s="41"/>
    </row>
    <row r="250" spans="1:11">
      <c r="A250" s="102"/>
      <c r="B250" s="103"/>
      <c r="C250" s="103"/>
      <c r="D250" s="104"/>
      <c r="E250" s="104"/>
      <c r="F250" s="104"/>
      <c r="G250" s="104"/>
      <c r="H250" s="104"/>
      <c r="I250" s="40"/>
      <c r="J250" s="40"/>
      <c r="K250" s="41"/>
    </row>
    <row r="251" spans="1:11">
      <c r="A251" s="102"/>
      <c r="B251" s="103"/>
      <c r="C251" s="103"/>
      <c r="D251" s="104"/>
      <c r="E251" s="104"/>
      <c r="F251" s="104"/>
      <c r="G251" s="104"/>
      <c r="H251" s="104"/>
      <c r="I251" s="40"/>
      <c r="J251" s="40"/>
      <c r="K251" s="41"/>
    </row>
    <row r="252" spans="1:11">
      <c r="A252" s="102"/>
      <c r="B252" s="103"/>
      <c r="C252" s="103"/>
      <c r="D252" s="104"/>
      <c r="E252" s="104"/>
      <c r="F252" s="104"/>
      <c r="G252" s="104"/>
      <c r="H252" s="104"/>
      <c r="I252" s="40"/>
      <c r="J252" s="40"/>
      <c r="K252" s="41"/>
    </row>
    <row r="253" spans="1:11">
      <c r="A253" s="102"/>
      <c r="B253" s="103"/>
      <c r="C253" s="103"/>
      <c r="D253" s="104"/>
      <c r="E253" s="104"/>
      <c r="F253" s="104"/>
      <c r="G253" s="104"/>
      <c r="H253" s="104"/>
      <c r="I253" s="40"/>
      <c r="J253" s="40"/>
      <c r="K253" s="41"/>
    </row>
    <row r="254" spans="1:11">
      <c r="A254" s="102"/>
      <c r="B254" s="103"/>
      <c r="C254" s="103"/>
      <c r="D254" s="104"/>
      <c r="E254" s="104"/>
      <c r="F254" s="104"/>
      <c r="G254" s="104"/>
      <c r="H254" s="104"/>
      <c r="I254" s="40"/>
      <c r="J254" s="40"/>
      <c r="K254" s="41"/>
    </row>
    <row r="255" spans="1:11">
      <c r="A255" s="102"/>
      <c r="B255" s="103"/>
      <c r="C255" s="103"/>
      <c r="D255" s="104"/>
      <c r="E255" s="104"/>
      <c r="F255" s="104"/>
      <c r="G255" s="104"/>
      <c r="H255" s="104"/>
      <c r="I255" s="40"/>
      <c r="J255" s="40"/>
      <c r="K255" s="41"/>
    </row>
    <row r="256" spans="1:11">
      <c r="A256" s="102"/>
      <c r="B256" s="103"/>
      <c r="C256" s="103"/>
      <c r="D256" s="104"/>
      <c r="E256" s="104"/>
      <c r="F256" s="104"/>
      <c r="G256" s="104"/>
      <c r="H256" s="104"/>
      <c r="I256" s="40"/>
      <c r="J256" s="40"/>
      <c r="K256" s="41"/>
    </row>
    <row r="257" spans="1:11">
      <c r="A257" s="102"/>
      <c r="B257" s="103"/>
      <c r="C257" s="103"/>
      <c r="D257" s="104"/>
      <c r="E257" s="104"/>
      <c r="F257" s="104"/>
      <c r="G257" s="104"/>
      <c r="H257" s="104"/>
      <c r="I257" s="40"/>
      <c r="J257" s="40"/>
      <c r="K257" s="41"/>
    </row>
    <row r="258" spans="1:11">
      <c r="A258" s="102"/>
      <c r="B258" s="103"/>
      <c r="C258" s="103"/>
      <c r="D258" s="104"/>
      <c r="E258" s="104"/>
      <c r="F258" s="104"/>
      <c r="G258" s="104"/>
      <c r="H258" s="104"/>
      <c r="I258" s="40"/>
      <c r="J258" s="40"/>
      <c r="K258" s="41"/>
    </row>
    <row r="259" spans="1:11">
      <c r="A259" s="102"/>
      <c r="B259" s="103"/>
      <c r="C259" s="103"/>
      <c r="D259" s="104"/>
      <c r="E259" s="104"/>
      <c r="F259" s="104"/>
      <c r="G259" s="104"/>
      <c r="H259" s="104"/>
      <c r="I259" s="40"/>
      <c r="J259" s="40"/>
      <c r="K259" s="41"/>
    </row>
    <row r="260" spans="1:11">
      <c r="A260" s="102"/>
      <c r="B260" s="103"/>
      <c r="C260" s="103"/>
      <c r="D260" s="104"/>
      <c r="E260" s="104"/>
      <c r="F260" s="104"/>
      <c r="G260" s="104"/>
      <c r="H260" s="104"/>
      <c r="I260" s="40"/>
      <c r="J260" s="40"/>
      <c r="K260" s="41"/>
    </row>
    <row r="261" spans="1:11">
      <c r="A261" s="102"/>
      <c r="B261" s="103"/>
      <c r="C261" s="103"/>
      <c r="D261" s="104"/>
      <c r="E261" s="104"/>
      <c r="F261" s="104"/>
      <c r="G261" s="104"/>
      <c r="H261" s="104"/>
      <c r="I261" s="40"/>
      <c r="J261" s="40"/>
      <c r="K261" s="41"/>
    </row>
    <row r="262" spans="1:11">
      <c r="A262" s="102"/>
      <c r="B262" s="103"/>
      <c r="C262" s="103"/>
      <c r="D262" s="104"/>
      <c r="E262" s="104"/>
      <c r="F262" s="104"/>
      <c r="G262" s="104"/>
      <c r="H262" s="104"/>
      <c r="I262" s="40"/>
      <c r="J262" s="40"/>
      <c r="K262" s="41"/>
    </row>
    <row r="263" spans="1:11">
      <c r="A263" s="102"/>
      <c r="B263" s="103"/>
      <c r="C263" s="103"/>
      <c r="D263" s="104"/>
      <c r="E263" s="104"/>
      <c r="F263" s="104"/>
      <c r="G263" s="104"/>
      <c r="H263" s="104"/>
      <c r="I263" s="40"/>
      <c r="J263" s="40"/>
      <c r="K263" s="41"/>
    </row>
    <row r="264" spans="1:11">
      <c r="A264" s="102"/>
      <c r="B264" s="103"/>
      <c r="C264" s="103"/>
      <c r="D264" s="104"/>
      <c r="E264" s="104"/>
      <c r="F264" s="104"/>
      <c r="G264" s="104"/>
      <c r="H264" s="104"/>
      <c r="I264" s="40"/>
      <c r="J264" s="40"/>
      <c r="K264" s="41"/>
    </row>
    <row r="265" spans="1:11">
      <c r="A265" s="102"/>
      <c r="B265" s="103"/>
      <c r="C265" s="103"/>
      <c r="D265" s="104"/>
      <c r="E265" s="104"/>
      <c r="F265" s="104"/>
      <c r="G265" s="104"/>
      <c r="H265" s="104"/>
      <c r="I265" s="40"/>
      <c r="J265" s="40"/>
      <c r="K265" s="41"/>
    </row>
    <row r="266" spans="1:11">
      <c r="A266" s="102"/>
      <c r="B266" s="103"/>
      <c r="C266" s="103"/>
      <c r="D266" s="104"/>
      <c r="E266" s="104"/>
      <c r="F266" s="104"/>
      <c r="G266" s="104"/>
      <c r="H266" s="104"/>
      <c r="I266" s="40"/>
      <c r="J266" s="40"/>
      <c r="K266" s="41"/>
    </row>
    <row r="267" spans="1:11">
      <c r="A267" s="102"/>
      <c r="B267" s="103"/>
      <c r="C267" s="103"/>
      <c r="D267" s="104"/>
      <c r="E267" s="104"/>
      <c r="F267" s="104"/>
      <c r="G267" s="104"/>
      <c r="H267" s="104"/>
      <c r="I267" s="40"/>
      <c r="J267" s="40"/>
      <c r="K267" s="41"/>
    </row>
    <row r="268" spans="1:11">
      <c r="A268" s="102"/>
      <c r="B268" s="103"/>
      <c r="C268" s="103"/>
      <c r="D268" s="104"/>
      <c r="E268" s="104"/>
      <c r="F268" s="104"/>
      <c r="G268" s="104"/>
      <c r="H268" s="104"/>
      <c r="I268" s="40"/>
      <c r="J268" s="40"/>
      <c r="K268" s="41"/>
    </row>
    <row r="269" spans="1:11">
      <c r="A269" s="102"/>
      <c r="B269" s="103"/>
      <c r="C269" s="103"/>
      <c r="D269" s="104"/>
      <c r="E269" s="104"/>
      <c r="F269" s="104"/>
      <c r="G269" s="104"/>
      <c r="H269" s="104"/>
      <c r="I269" s="40"/>
      <c r="J269" s="40"/>
      <c r="K269" s="41"/>
    </row>
    <row r="270" spans="1:11">
      <c r="A270" s="102"/>
      <c r="B270" s="103"/>
      <c r="C270" s="103"/>
      <c r="D270" s="104"/>
      <c r="E270" s="104"/>
      <c r="F270" s="104"/>
      <c r="G270" s="104"/>
      <c r="H270" s="104"/>
      <c r="I270" s="40"/>
      <c r="J270" s="40"/>
      <c r="K270" s="41"/>
    </row>
    <row r="271" spans="1:11">
      <c r="A271" s="102"/>
      <c r="B271" s="103"/>
      <c r="C271" s="103"/>
      <c r="D271" s="104"/>
      <c r="E271" s="104"/>
      <c r="F271" s="104"/>
      <c r="G271" s="104"/>
      <c r="H271" s="104"/>
      <c r="I271" s="40"/>
      <c r="J271" s="40"/>
      <c r="K271" s="41"/>
    </row>
    <row r="272" spans="1:11">
      <c r="A272" s="102"/>
      <c r="B272" s="103"/>
      <c r="C272" s="103"/>
      <c r="D272" s="104"/>
      <c r="E272" s="104"/>
      <c r="F272" s="104"/>
      <c r="G272" s="104"/>
      <c r="H272" s="104"/>
      <c r="I272" s="40"/>
      <c r="J272" s="40"/>
      <c r="K272" s="41"/>
    </row>
    <row r="273" spans="1:11">
      <c r="A273" s="102"/>
      <c r="B273" s="103"/>
      <c r="C273" s="103"/>
      <c r="D273" s="104"/>
      <c r="E273" s="104"/>
      <c r="F273" s="104"/>
      <c r="G273" s="104"/>
      <c r="H273" s="104"/>
      <c r="I273" s="40"/>
      <c r="J273" s="40"/>
      <c r="K273" s="41"/>
    </row>
    <row r="274" spans="1:11">
      <c r="A274" s="102"/>
      <c r="B274" s="103"/>
      <c r="C274" s="103"/>
      <c r="D274" s="104"/>
      <c r="E274" s="104"/>
      <c r="F274" s="104"/>
      <c r="G274" s="104"/>
      <c r="H274" s="104"/>
      <c r="I274" s="40"/>
      <c r="J274" s="40"/>
      <c r="K274" s="41"/>
    </row>
    <row r="275" spans="1:11">
      <c r="A275" s="102"/>
      <c r="B275" s="103"/>
      <c r="C275" s="103"/>
      <c r="D275" s="104"/>
      <c r="E275" s="104"/>
      <c r="F275" s="104"/>
      <c r="G275" s="104"/>
      <c r="H275" s="104"/>
      <c r="I275" s="40"/>
      <c r="J275" s="40"/>
      <c r="K275" s="41"/>
    </row>
    <row r="276" spans="1:11">
      <c r="A276" s="102"/>
      <c r="B276" s="103"/>
      <c r="C276" s="103"/>
      <c r="D276" s="104"/>
      <c r="E276" s="104"/>
      <c r="F276" s="104"/>
      <c r="G276" s="104"/>
      <c r="H276" s="104"/>
      <c r="I276" s="40"/>
      <c r="J276" s="40"/>
      <c r="K276" s="41"/>
    </row>
    <row r="277" spans="1:11">
      <c r="A277" s="102"/>
      <c r="B277" s="103"/>
      <c r="C277" s="103"/>
      <c r="D277" s="104"/>
      <c r="E277" s="104"/>
      <c r="F277" s="104"/>
      <c r="G277" s="104"/>
      <c r="H277" s="104"/>
      <c r="I277" s="40"/>
      <c r="J277" s="40"/>
      <c r="K277" s="41"/>
    </row>
    <row r="278" spans="1:11">
      <c r="A278" s="102"/>
      <c r="B278" s="103"/>
      <c r="C278" s="103"/>
      <c r="D278" s="104"/>
      <c r="E278" s="104"/>
      <c r="F278" s="104"/>
      <c r="G278" s="104"/>
      <c r="H278" s="104"/>
      <c r="I278" s="40"/>
      <c r="J278" s="40"/>
      <c r="K278" s="41"/>
    </row>
    <row r="279" spans="1:11">
      <c r="A279" s="102"/>
      <c r="B279" s="103"/>
      <c r="C279" s="103"/>
      <c r="D279" s="104"/>
      <c r="E279" s="104"/>
      <c r="F279" s="104"/>
      <c r="G279" s="104"/>
      <c r="H279" s="104"/>
      <c r="I279" s="40"/>
      <c r="J279" s="40"/>
      <c r="K279" s="41"/>
    </row>
    <row r="280" spans="1:11">
      <c r="A280" s="102"/>
      <c r="B280" s="103"/>
      <c r="C280" s="103"/>
      <c r="D280" s="104"/>
      <c r="E280" s="104"/>
      <c r="F280" s="104"/>
      <c r="G280" s="104"/>
      <c r="H280" s="104"/>
      <c r="I280" s="40"/>
      <c r="J280" s="40"/>
      <c r="K280" s="41"/>
    </row>
    <row r="281" spans="1:11">
      <c r="A281" s="102"/>
      <c r="B281" s="103"/>
      <c r="C281" s="103"/>
      <c r="D281" s="104"/>
      <c r="E281" s="104"/>
      <c r="F281" s="104"/>
      <c r="G281" s="104"/>
      <c r="H281" s="104"/>
      <c r="I281" s="40"/>
      <c r="J281" s="40"/>
      <c r="K281" s="41"/>
    </row>
    <row r="282" spans="1:11">
      <c r="A282" s="102"/>
      <c r="B282" s="103"/>
      <c r="C282" s="103"/>
      <c r="D282" s="104"/>
      <c r="E282" s="104"/>
      <c r="F282" s="104"/>
      <c r="G282" s="104"/>
      <c r="H282" s="104"/>
      <c r="I282" s="40"/>
      <c r="J282" s="40"/>
      <c r="K282" s="41"/>
    </row>
    <row r="283" spans="1:11">
      <c r="A283" s="102"/>
      <c r="B283" s="103"/>
      <c r="C283" s="103"/>
      <c r="D283" s="104"/>
      <c r="E283" s="104"/>
      <c r="F283" s="104"/>
      <c r="G283" s="104"/>
      <c r="H283" s="104"/>
      <c r="I283" s="40"/>
      <c r="J283" s="40"/>
      <c r="K283" s="41"/>
    </row>
    <row r="284" spans="1:11">
      <c r="A284" s="102"/>
      <c r="B284" s="103"/>
      <c r="C284" s="103"/>
      <c r="D284" s="104"/>
      <c r="E284" s="104"/>
      <c r="F284" s="104"/>
      <c r="G284" s="104"/>
      <c r="H284" s="104"/>
      <c r="I284" s="40"/>
      <c r="J284" s="40"/>
      <c r="K284" s="41"/>
    </row>
    <row r="285" spans="1:11">
      <c r="A285" s="102"/>
      <c r="B285" s="103"/>
      <c r="C285" s="103"/>
      <c r="D285" s="104"/>
      <c r="E285" s="104"/>
      <c r="F285" s="104"/>
      <c r="G285" s="104"/>
      <c r="H285" s="104"/>
      <c r="I285" s="40"/>
      <c r="J285" s="40"/>
      <c r="K285" s="41"/>
    </row>
    <row r="286" spans="1:11">
      <c r="A286" s="102"/>
      <c r="B286" s="103"/>
      <c r="C286" s="103"/>
      <c r="D286" s="104"/>
      <c r="E286" s="104"/>
      <c r="F286" s="104"/>
      <c r="G286" s="104"/>
      <c r="H286" s="104"/>
      <c r="I286" s="40"/>
      <c r="J286" s="40"/>
      <c r="K286" s="41"/>
    </row>
    <row r="287" spans="1:11">
      <c r="A287" s="102"/>
      <c r="B287" s="103"/>
      <c r="C287" s="103"/>
      <c r="D287" s="104"/>
      <c r="E287" s="104"/>
      <c r="F287" s="104"/>
      <c r="G287" s="104"/>
      <c r="H287" s="104"/>
      <c r="I287" s="40"/>
      <c r="J287" s="40"/>
      <c r="K287" s="41"/>
    </row>
    <row r="288" spans="1:11">
      <c r="A288" s="102"/>
      <c r="B288" s="103"/>
      <c r="C288" s="103"/>
      <c r="D288" s="104"/>
      <c r="E288" s="104"/>
      <c r="F288" s="104"/>
      <c r="G288" s="104"/>
      <c r="H288" s="104"/>
      <c r="I288" s="40"/>
      <c r="J288" s="40"/>
      <c r="K288" s="41"/>
    </row>
    <row r="289" spans="1:11">
      <c r="A289" s="102"/>
      <c r="B289" s="103"/>
      <c r="C289" s="103"/>
      <c r="D289" s="104"/>
      <c r="E289" s="104"/>
      <c r="F289" s="104"/>
      <c r="G289" s="104"/>
      <c r="H289" s="104"/>
      <c r="I289" s="40"/>
      <c r="J289" s="40"/>
      <c r="K289" s="41"/>
    </row>
    <row r="290" spans="1:11">
      <c r="A290" s="102"/>
      <c r="B290" s="103"/>
      <c r="C290" s="103"/>
      <c r="D290" s="104"/>
      <c r="E290" s="104"/>
      <c r="F290" s="104"/>
      <c r="G290" s="104"/>
      <c r="H290" s="104"/>
      <c r="I290" s="40"/>
      <c r="J290" s="40"/>
      <c r="K290" s="41"/>
    </row>
    <row r="291" spans="1:11">
      <c r="A291" s="102"/>
      <c r="B291" s="103"/>
      <c r="C291" s="103"/>
      <c r="D291" s="104"/>
      <c r="E291" s="104"/>
      <c r="F291" s="104"/>
      <c r="G291" s="104"/>
      <c r="H291" s="104"/>
      <c r="I291" s="40"/>
      <c r="J291" s="40"/>
      <c r="K291" s="41"/>
    </row>
    <row r="292" spans="1:11">
      <c r="A292" s="102"/>
      <c r="B292" s="103"/>
      <c r="C292" s="103"/>
      <c r="D292" s="104"/>
      <c r="E292" s="104"/>
      <c r="F292" s="104"/>
      <c r="G292" s="104"/>
      <c r="H292" s="104"/>
      <c r="I292" s="40"/>
      <c r="J292" s="40"/>
      <c r="K292" s="41"/>
    </row>
    <row r="293" spans="1:11">
      <c r="A293" s="102"/>
      <c r="B293" s="103"/>
      <c r="C293" s="103"/>
      <c r="D293" s="104"/>
      <c r="E293" s="104"/>
      <c r="F293" s="104"/>
      <c r="G293" s="104"/>
      <c r="H293" s="104"/>
      <c r="I293" s="40"/>
      <c r="J293" s="40"/>
      <c r="K293" s="41"/>
    </row>
    <row r="294" spans="1:11">
      <c r="A294" s="102"/>
      <c r="B294" s="103"/>
      <c r="C294" s="103"/>
      <c r="D294" s="104"/>
      <c r="E294" s="104"/>
      <c r="F294" s="104"/>
      <c r="G294" s="104"/>
      <c r="H294" s="104"/>
      <c r="I294" s="40"/>
      <c r="J294" s="40"/>
      <c r="K294" s="41"/>
    </row>
    <row r="295" spans="1:11">
      <c r="A295" s="102"/>
      <c r="B295" s="103"/>
      <c r="C295" s="103"/>
      <c r="D295" s="104"/>
      <c r="E295" s="104"/>
      <c r="F295" s="104"/>
      <c r="G295" s="104"/>
      <c r="H295" s="104"/>
      <c r="I295" s="40"/>
      <c r="J295" s="40"/>
      <c r="K295" s="41"/>
    </row>
    <row r="296" spans="1:11">
      <c r="A296" s="102"/>
      <c r="B296" s="103"/>
      <c r="C296" s="103"/>
      <c r="D296" s="104"/>
      <c r="E296" s="104"/>
      <c r="F296" s="104"/>
      <c r="G296" s="104"/>
      <c r="H296" s="104"/>
      <c r="I296" s="40"/>
      <c r="J296" s="40"/>
      <c r="K296" s="41"/>
    </row>
    <row r="297" spans="1:11">
      <c r="A297" s="102"/>
      <c r="B297" s="103"/>
      <c r="C297" s="103"/>
      <c r="D297" s="104"/>
      <c r="E297" s="104"/>
      <c r="F297" s="104"/>
      <c r="G297" s="104"/>
      <c r="H297" s="104"/>
      <c r="I297" s="40"/>
      <c r="J297" s="40"/>
      <c r="K297" s="41"/>
    </row>
    <row r="298" spans="1:11">
      <c r="A298" s="102"/>
      <c r="B298" s="103"/>
      <c r="C298" s="103"/>
      <c r="D298" s="104"/>
      <c r="E298" s="104"/>
      <c r="F298" s="104"/>
      <c r="G298" s="104"/>
      <c r="H298" s="104"/>
      <c r="I298" s="40"/>
      <c r="J298" s="40"/>
      <c r="K298" s="41"/>
    </row>
    <row r="299" spans="1:11">
      <c r="A299" s="102"/>
      <c r="B299" s="103"/>
      <c r="C299" s="103"/>
      <c r="D299" s="104"/>
      <c r="E299" s="104"/>
      <c r="F299" s="104"/>
      <c r="G299" s="104"/>
      <c r="H299" s="104"/>
      <c r="I299" s="40"/>
      <c r="J299" s="40"/>
      <c r="K299" s="41"/>
    </row>
    <row r="300" spans="1:11">
      <c r="A300" s="102"/>
      <c r="B300" s="103"/>
      <c r="C300" s="103"/>
      <c r="D300" s="104"/>
      <c r="E300" s="104"/>
      <c r="F300" s="104"/>
      <c r="G300" s="104"/>
      <c r="H300" s="104"/>
      <c r="I300" s="40"/>
      <c r="J300" s="40"/>
      <c r="K300" s="41"/>
    </row>
    <row r="301" spans="1:11">
      <c r="A301" s="102"/>
      <c r="B301" s="103"/>
      <c r="C301" s="103"/>
      <c r="D301" s="104"/>
      <c r="E301" s="104"/>
      <c r="F301" s="104"/>
      <c r="G301" s="104"/>
      <c r="H301" s="104"/>
      <c r="I301" s="40"/>
      <c r="J301" s="40"/>
      <c r="K301" s="41"/>
    </row>
    <row r="302" spans="1:11">
      <c r="A302" s="102"/>
      <c r="B302" s="103"/>
      <c r="C302" s="103"/>
      <c r="D302" s="104"/>
      <c r="E302" s="104"/>
      <c r="F302" s="104"/>
      <c r="G302" s="104"/>
      <c r="H302" s="104"/>
      <c r="I302" s="40"/>
      <c r="J302" s="40"/>
      <c r="K302" s="41"/>
    </row>
    <row r="303" spans="1:11">
      <c r="A303" s="102"/>
      <c r="B303" s="103"/>
      <c r="C303" s="103"/>
      <c r="D303" s="104"/>
      <c r="E303" s="104"/>
      <c r="F303" s="104"/>
      <c r="G303" s="104"/>
      <c r="H303" s="104"/>
      <c r="I303" s="40"/>
      <c r="J303" s="40"/>
      <c r="K303" s="41"/>
    </row>
    <row r="304" spans="1:11">
      <c r="A304" s="102"/>
      <c r="B304" s="103"/>
      <c r="C304" s="103"/>
      <c r="D304" s="104"/>
      <c r="E304" s="104"/>
      <c r="F304" s="104"/>
      <c r="G304" s="104"/>
      <c r="H304" s="104"/>
      <c r="I304" s="40"/>
      <c r="J304" s="40"/>
      <c r="K304" s="41"/>
    </row>
    <row r="305" spans="1:11">
      <c r="A305" s="102"/>
      <c r="B305" s="103"/>
      <c r="C305" s="103"/>
      <c r="D305" s="104"/>
      <c r="E305" s="104"/>
      <c r="F305" s="104"/>
      <c r="G305" s="104"/>
      <c r="H305" s="104"/>
      <c r="I305" s="40"/>
      <c r="J305" s="40"/>
      <c r="K305" s="41"/>
    </row>
    <row r="306" spans="1:11">
      <c r="A306" s="102"/>
      <c r="B306" s="103"/>
      <c r="C306" s="103"/>
      <c r="D306" s="104"/>
      <c r="E306" s="104"/>
      <c r="F306" s="104"/>
      <c r="G306" s="104"/>
      <c r="H306" s="104"/>
      <c r="I306" s="40"/>
      <c r="J306" s="40"/>
      <c r="K306" s="41"/>
    </row>
    <row r="307" spans="1:11">
      <c r="A307" s="102"/>
      <c r="B307" s="103"/>
      <c r="C307" s="103"/>
      <c r="D307" s="104"/>
      <c r="E307" s="104"/>
      <c r="F307" s="104"/>
      <c r="G307" s="104"/>
      <c r="H307" s="104"/>
      <c r="I307" s="40"/>
      <c r="J307" s="40"/>
      <c r="K307" s="41"/>
    </row>
    <row r="308" spans="1:11">
      <c r="A308" s="102"/>
      <c r="B308" s="103"/>
      <c r="C308" s="103"/>
      <c r="D308" s="104"/>
      <c r="E308" s="104"/>
      <c r="F308" s="104"/>
      <c r="G308" s="104"/>
      <c r="H308" s="104"/>
      <c r="I308" s="40"/>
      <c r="J308" s="40"/>
      <c r="K308" s="41"/>
    </row>
    <row r="309" spans="1:11">
      <c r="A309" s="102"/>
      <c r="B309" s="103"/>
      <c r="C309" s="103"/>
      <c r="D309" s="104"/>
      <c r="E309" s="104"/>
      <c r="F309" s="104"/>
      <c r="G309" s="104"/>
      <c r="H309" s="104"/>
      <c r="I309" s="40"/>
      <c r="J309" s="40"/>
      <c r="K309" s="41"/>
    </row>
    <row r="310" spans="1:11">
      <c r="A310" s="102"/>
      <c r="B310" s="103"/>
      <c r="C310" s="103"/>
      <c r="D310" s="104"/>
      <c r="E310" s="104"/>
      <c r="F310" s="104"/>
      <c r="G310" s="104"/>
      <c r="H310" s="104"/>
      <c r="I310" s="40"/>
      <c r="J310" s="40"/>
      <c r="K310" s="41"/>
    </row>
    <row r="311" spans="1:11">
      <c r="A311" s="102"/>
      <c r="B311" s="103"/>
      <c r="C311" s="103"/>
      <c r="D311" s="104"/>
      <c r="E311" s="104"/>
      <c r="F311" s="104"/>
      <c r="G311" s="104"/>
      <c r="H311" s="104"/>
      <c r="I311" s="40"/>
      <c r="J311" s="40"/>
      <c r="K311" s="41"/>
    </row>
    <row r="312" spans="1:11">
      <c r="A312" s="102"/>
      <c r="B312" s="103"/>
      <c r="C312" s="103"/>
      <c r="D312" s="104"/>
      <c r="E312" s="104"/>
      <c r="F312" s="104"/>
      <c r="G312" s="104"/>
      <c r="H312" s="104"/>
      <c r="I312" s="40"/>
      <c r="J312" s="40"/>
      <c r="K312" s="41"/>
    </row>
    <row r="313" spans="1:11">
      <c r="A313" s="102"/>
      <c r="B313" s="103"/>
      <c r="C313" s="103"/>
      <c r="D313" s="104"/>
      <c r="E313" s="104"/>
      <c r="F313" s="104"/>
      <c r="G313" s="104"/>
      <c r="H313" s="104"/>
      <c r="I313" s="40"/>
      <c r="J313" s="40"/>
      <c r="K313" s="41"/>
    </row>
    <row r="314" spans="1:11">
      <c r="A314" s="102"/>
      <c r="B314" s="103"/>
      <c r="C314" s="103"/>
      <c r="D314" s="104"/>
      <c r="E314" s="104"/>
      <c r="F314" s="104"/>
      <c r="G314" s="104"/>
      <c r="H314" s="104"/>
      <c r="I314" s="40"/>
      <c r="J314" s="40"/>
      <c r="K314" s="41"/>
    </row>
    <row r="315" spans="1:11">
      <c r="A315" s="102"/>
      <c r="B315" s="103"/>
      <c r="C315" s="103"/>
      <c r="D315" s="104"/>
      <c r="E315" s="104"/>
      <c r="F315" s="104"/>
      <c r="G315" s="104"/>
      <c r="H315" s="104"/>
      <c r="I315" s="40"/>
      <c r="J315" s="40"/>
      <c r="K315" s="41"/>
    </row>
    <row r="316" spans="1:11">
      <c r="A316" s="102"/>
      <c r="B316" s="103"/>
      <c r="C316" s="103"/>
      <c r="D316" s="104"/>
      <c r="E316" s="104"/>
      <c r="F316" s="104"/>
      <c r="G316" s="104"/>
      <c r="H316" s="104"/>
      <c r="I316" s="40"/>
      <c r="J316" s="40"/>
      <c r="K316" s="41"/>
    </row>
    <row r="317" spans="1:11">
      <c r="A317" s="102"/>
      <c r="B317" s="103"/>
      <c r="C317" s="103"/>
      <c r="D317" s="104"/>
      <c r="E317" s="104"/>
      <c r="F317" s="104"/>
      <c r="G317" s="104"/>
      <c r="H317" s="104"/>
      <c r="I317" s="40"/>
      <c r="J317" s="40"/>
      <c r="K317" s="41"/>
    </row>
    <row r="318" spans="1:11">
      <c r="A318" s="102"/>
      <c r="B318" s="103"/>
      <c r="C318" s="103"/>
      <c r="D318" s="104"/>
      <c r="E318" s="104"/>
      <c r="F318" s="104"/>
      <c r="G318" s="104"/>
      <c r="H318" s="104"/>
      <c r="I318" s="40"/>
      <c r="J318" s="40"/>
      <c r="K318" s="41"/>
    </row>
    <row r="319" spans="1:11">
      <c r="A319" s="102"/>
      <c r="B319" s="103"/>
      <c r="C319" s="103"/>
      <c r="D319" s="104"/>
      <c r="E319" s="104"/>
      <c r="F319" s="104"/>
      <c r="G319" s="104"/>
      <c r="H319" s="104"/>
      <c r="I319" s="40"/>
      <c r="J319" s="40"/>
      <c r="K319" s="41"/>
    </row>
    <row r="320" spans="1:11">
      <c r="A320" s="102"/>
      <c r="B320" s="103"/>
      <c r="C320" s="103"/>
      <c r="D320" s="104"/>
      <c r="E320" s="104"/>
      <c r="F320" s="104"/>
      <c r="G320" s="104"/>
      <c r="H320" s="104"/>
      <c r="I320" s="40"/>
      <c r="J320" s="40"/>
      <c r="K320" s="41"/>
    </row>
    <row r="321" spans="1:11">
      <c r="A321" s="102"/>
      <c r="B321" s="103"/>
      <c r="C321" s="103"/>
      <c r="D321" s="104"/>
      <c r="E321" s="104"/>
      <c r="F321" s="104"/>
      <c r="G321" s="104"/>
      <c r="H321" s="104"/>
      <c r="I321" s="40"/>
      <c r="J321" s="40"/>
      <c r="K321" s="41"/>
    </row>
    <row r="322" spans="1:11">
      <c r="A322" s="102"/>
      <c r="B322" s="103"/>
      <c r="C322" s="103"/>
      <c r="D322" s="104"/>
      <c r="E322" s="104"/>
      <c r="F322" s="104"/>
      <c r="G322" s="104"/>
      <c r="H322" s="104"/>
      <c r="I322" s="40"/>
      <c r="J322" s="40"/>
      <c r="K322" s="41"/>
    </row>
    <row r="323" spans="1:11">
      <c r="A323" s="102"/>
      <c r="B323" s="103"/>
      <c r="C323" s="103"/>
      <c r="D323" s="104"/>
      <c r="E323" s="104"/>
      <c r="F323" s="104"/>
      <c r="G323" s="104"/>
      <c r="H323" s="104"/>
      <c r="I323" s="40"/>
      <c r="J323" s="40"/>
      <c r="K323" s="41"/>
    </row>
    <row r="324" spans="1:11">
      <c r="A324" s="102"/>
      <c r="B324" s="103"/>
      <c r="C324" s="103"/>
      <c r="D324" s="104"/>
      <c r="E324" s="104"/>
      <c r="F324" s="104"/>
      <c r="G324" s="104"/>
      <c r="H324" s="104"/>
      <c r="I324" s="40"/>
      <c r="J324" s="40"/>
      <c r="K324" s="41"/>
    </row>
    <row r="325" spans="1:11">
      <c r="A325" s="102"/>
      <c r="B325" s="103"/>
      <c r="C325" s="103"/>
      <c r="D325" s="104"/>
      <c r="E325" s="104"/>
      <c r="F325" s="104"/>
      <c r="G325" s="104"/>
      <c r="H325" s="104"/>
      <c r="I325" s="40"/>
      <c r="J325" s="40"/>
      <c r="K325" s="41"/>
    </row>
    <row r="326" spans="1:11">
      <c r="A326" s="102"/>
      <c r="B326" s="103"/>
      <c r="C326" s="103"/>
      <c r="D326" s="104"/>
      <c r="E326" s="104"/>
      <c r="F326" s="104"/>
      <c r="G326" s="104"/>
      <c r="H326" s="104"/>
      <c r="I326" s="40"/>
      <c r="J326" s="40"/>
      <c r="K326" s="41"/>
    </row>
    <row r="327" spans="1:11">
      <c r="A327" s="102"/>
      <c r="B327" s="103"/>
      <c r="C327" s="103"/>
      <c r="D327" s="104"/>
      <c r="E327" s="104"/>
      <c r="F327" s="104"/>
      <c r="G327" s="104"/>
      <c r="H327" s="104"/>
      <c r="I327" s="40"/>
      <c r="J327" s="40"/>
      <c r="K327" s="41"/>
    </row>
    <row r="328" spans="1:11">
      <c r="A328" s="102"/>
      <c r="B328" s="103"/>
      <c r="C328" s="103"/>
      <c r="D328" s="104"/>
      <c r="E328" s="104"/>
      <c r="F328" s="104"/>
      <c r="G328" s="104"/>
      <c r="H328" s="104"/>
      <c r="I328" s="40"/>
      <c r="J328" s="40"/>
      <c r="K328" s="41"/>
    </row>
    <row r="329" spans="1:11">
      <c r="A329" s="102"/>
      <c r="B329" s="103"/>
      <c r="C329" s="103"/>
      <c r="D329" s="104"/>
      <c r="E329" s="104"/>
      <c r="F329" s="104"/>
      <c r="G329" s="104"/>
      <c r="H329" s="104"/>
      <c r="I329" s="40"/>
      <c r="J329" s="40"/>
      <c r="K329" s="41"/>
    </row>
    <row r="330" spans="1:11">
      <c r="A330" s="102"/>
      <c r="B330" s="103"/>
      <c r="C330" s="103"/>
      <c r="D330" s="104"/>
      <c r="E330" s="104"/>
      <c r="F330" s="104"/>
      <c r="G330" s="104"/>
      <c r="H330" s="104"/>
      <c r="I330" s="40"/>
      <c r="J330" s="40"/>
      <c r="K330" s="41"/>
    </row>
    <row r="331" spans="1:11">
      <c r="A331" s="102"/>
      <c r="B331" s="103"/>
      <c r="C331" s="103"/>
      <c r="D331" s="104"/>
      <c r="E331" s="104"/>
      <c r="F331" s="104"/>
      <c r="G331" s="104"/>
      <c r="H331" s="104"/>
      <c r="I331" s="40"/>
      <c r="J331" s="40"/>
      <c r="K331" s="41"/>
    </row>
    <row r="332" spans="1:11">
      <c r="A332" s="102"/>
      <c r="B332" s="103"/>
      <c r="C332" s="103"/>
      <c r="D332" s="104"/>
      <c r="E332" s="104"/>
      <c r="F332" s="104"/>
      <c r="G332" s="104"/>
      <c r="H332" s="104"/>
      <c r="I332" s="40"/>
      <c r="J332" s="40"/>
      <c r="K332" s="41"/>
    </row>
    <row r="333" spans="1:11">
      <c r="A333" s="102"/>
      <c r="B333" s="103"/>
      <c r="C333" s="103"/>
      <c r="D333" s="104"/>
      <c r="E333" s="104"/>
      <c r="F333" s="104"/>
      <c r="G333" s="104"/>
      <c r="H333" s="104"/>
      <c r="I333" s="40"/>
      <c r="J333" s="40"/>
      <c r="K333" s="41"/>
    </row>
    <row r="334" spans="1:11">
      <c r="A334" s="102"/>
      <c r="B334" s="103"/>
      <c r="C334" s="103"/>
      <c r="D334" s="104"/>
      <c r="E334" s="104"/>
      <c r="F334" s="104"/>
      <c r="G334" s="104"/>
      <c r="H334" s="104"/>
      <c r="I334" s="40"/>
      <c r="J334" s="40"/>
      <c r="K334" s="41"/>
    </row>
    <row r="335" spans="1:11">
      <c r="A335" s="102"/>
      <c r="B335" s="103"/>
      <c r="C335" s="103"/>
      <c r="D335" s="104"/>
      <c r="E335" s="104"/>
      <c r="F335" s="104"/>
      <c r="G335" s="104"/>
      <c r="H335" s="104"/>
      <c r="I335" s="40"/>
      <c r="J335" s="40"/>
      <c r="K335" s="41"/>
    </row>
    <row r="336" spans="1:11">
      <c r="A336" s="102"/>
      <c r="B336" s="103"/>
      <c r="C336" s="103"/>
      <c r="D336" s="104"/>
      <c r="E336" s="104"/>
      <c r="F336" s="104"/>
      <c r="G336" s="104"/>
      <c r="H336" s="104"/>
      <c r="I336" s="40"/>
      <c r="J336" s="40"/>
      <c r="K336" s="41"/>
    </row>
    <row r="337" spans="1:11">
      <c r="A337" s="102"/>
      <c r="B337" s="103"/>
      <c r="C337" s="103"/>
      <c r="D337" s="104"/>
      <c r="E337" s="104"/>
      <c r="F337" s="104"/>
      <c r="G337" s="104"/>
      <c r="H337" s="104"/>
      <c r="I337" s="40"/>
      <c r="J337" s="40"/>
      <c r="K337" s="41"/>
    </row>
    <row r="338" spans="1:11">
      <c r="A338" s="102"/>
      <c r="B338" s="103"/>
      <c r="C338" s="103"/>
      <c r="D338" s="104"/>
      <c r="E338" s="104"/>
      <c r="F338" s="104"/>
      <c r="G338" s="104"/>
      <c r="H338" s="104"/>
      <c r="I338" s="40"/>
      <c r="J338" s="40"/>
      <c r="K338" s="41"/>
    </row>
    <row r="339" spans="1:11">
      <c r="A339" s="102"/>
      <c r="B339" s="103"/>
      <c r="C339" s="103"/>
      <c r="D339" s="104"/>
      <c r="E339" s="104"/>
      <c r="F339" s="104"/>
      <c r="G339" s="104"/>
      <c r="H339" s="104"/>
      <c r="I339" s="40"/>
      <c r="J339" s="40"/>
      <c r="K339" s="41"/>
    </row>
    <row r="340" spans="1:11">
      <c r="A340" s="102"/>
      <c r="B340" s="103"/>
      <c r="C340" s="103"/>
      <c r="D340" s="104"/>
      <c r="E340" s="104"/>
      <c r="F340" s="104"/>
      <c r="G340" s="104"/>
      <c r="H340" s="104"/>
      <c r="I340" s="40"/>
      <c r="J340" s="40"/>
      <c r="K340" s="41"/>
    </row>
    <row r="341" spans="1:11">
      <c r="A341" s="102"/>
      <c r="B341" s="103"/>
      <c r="C341" s="103"/>
      <c r="D341" s="104"/>
      <c r="E341" s="104"/>
      <c r="F341" s="104"/>
      <c r="G341" s="104"/>
      <c r="H341" s="104"/>
      <c r="I341" s="40"/>
      <c r="J341" s="40"/>
      <c r="K341" s="41"/>
    </row>
    <row r="342" spans="1:11">
      <c r="A342" s="102"/>
      <c r="B342" s="103"/>
      <c r="C342" s="103"/>
      <c r="D342" s="104"/>
      <c r="E342" s="104"/>
      <c r="F342" s="104"/>
      <c r="G342" s="104"/>
      <c r="H342" s="104"/>
      <c r="I342" s="40"/>
      <c r="J342" s="40"/>
      <c r="K342" s="41"/>
    </row>
    <row r="343" spans="1:11">
      <c r="A343" s="102"/>
      <c r="B343" s="103"/>
      <c r="C343" s="103"/>
      <c r="D343" s="104"/>
      <c r="E343" s="104"/>
      <c r="F343" s="104"/>
      <c r="G343" s="104"/>
      <c r="H343" s="104"/>
      <c r="I343" s="40"/>
      <c r="J343" s="40"/>
      <c r="K343" s="41"/>
    </row>
    <row r="344" spans="1:11">
      <c r="A344" s="102"/>
      <c r="B344" s="103"/>
      <c r="C344" s="103"/>
      <c r="D344" s="104"/>
      <c r="E344" s="104"/>
      <c r="F344" s="104"/>
      <c r="G344" s="104"/>
      <c r="H344" s="104"/>
      <c r="I344" s="40"/>
      <c r="J344" s="40"/>
      <c r="K344" s="41"/>
    </row>
    <row r="345" spans="1:11">
      <c r="A345" s="102"/>
      <c r="B345" s="103"/>
      <c r="C345" s="103"/>
      <c r="D345" s="104"/>
      <c r="E345" s="104"/>
      <c r="F345" s="104"/>
      <c r="G345" s="104"/>
      <c r="H345" s="104"/>
      <c r="I345" s="40"/>
      <c r="J345" s="40"/>
      <c r="K345" s="41"/>
    </row>
    <row r="346" spans="1:11">
      <c r="A346" s="102"/>
      <c r="B346" s="103"/>
      <c r="C346" s="103"/>
      <c r="D346" s="104"/>
      <c r="E346" s="104"/>
      <c r="F346" s="104"/>
      <c r="G346" s="104"/>
      <c r="H346" s="104"/>
      <c r="I346" s="40"/>
      <c r="J346" s="40"/>
      <c r="K346" s="41"/>
    </row>
    <row r="347" spans="1:11">
      <c r="A347" s="102"/>
      <c r="B347" s="103"/>
      <c r="C347" s="103"/>
      <c r="D347" s="104"/>
      <c r="E347" s="104"/>
      <c r="F347" s="104"/>
      <c r="G347" s="104"/>
      <c r="H347" s="104"/>
      <c r="I347" s="40"/>
      <c r="J347" s="40"/>
      <c r="K347" s="41"/>
    </row>
    <row r="348" spans="1:11">
      <c r="A348" s="102"/>
      <c r="B348" s="103"/>
      <c r="C348" s="103"/>
      <c r="D348" s="104"/>
      <c r="E348" s="104"/>
      <c r="F348" s="104"/>
      <c r="G348" s="104"/>
      <c r="H348" s="104"/>
      <c r="I348" s="40"/>
      <c r="J348" s="40"/>
      <c r="K348" s="41"/>
    </row>
    <row r="349" spans="1:11">
      <c r="A349" s="102"/>
      <c r="B349" s="103"/>
      <c r="C349" s="103"/>
      <c r="D349" s="104"/>
      <c r="E349" s="104"/>
      <c r="F349" s="104"/>
      <c r="G349" s="104"/>
      <c r="H349" s="104"/>
      <c r="I349" s="40"/>
      <c r="J349" s="40"/>
      <c r="K349" s="41"/>
    </row>
    <row r="350" spans="1:11">
      <c r="A350" s="102"/>
      <c r="B350" s="103"/>
      <c r="C350" s="103"/>
      <c r="D350" s="104"/>
      <c r="E350" s="104"/>
      <c r="F350" s="104"/>
      <c r="G350" s="104"/>
      <c r="H350" s="104"/>
      <c r="I350" s="40"/>
      <c r="J350" s="40"/>
      <c r="K350" s="41"/>
    </row>
    <row r="351" spans="1:11">
      <c r="A351" s="102"/>
      <c r="B351" s="103"/>
      <c r="C351" s="103"/>
      <c r="D351" s="104"/>
      <c r="E351" s="104"/>
      <c r="F351" s="104"/>
      <c r="G351" s="104"/>
      <c r="H351" s="104"/>
      <c r="I351" s="40"/>
      <c r="J351" s="40"/>
      <c r="K351" s="41"/>
    </row>
    <row r="352" spans="1:11">
      <c r="A352" s="102"/>
      <c r="B352" s="103"/>
      <c r="C352" s="103"/>
      <c r="D352" s="104"/>
      <c r="E352" s="104"/>
      <c r="F352" s="104"/>
      <c r="G352" s="104"/>
      <c r="H352" s="104"/>
      <c r="I352" s="40"/>
      <c r="J352" s="40"/>
      <c r="K352" s="41"/>
    </row>
    <row r="353" spans="1:11">
      <c r="A353" s="102"/>
      <c r="B353" s="103"/>
      <c r="C353" s="103"/>
      <c r="D353" s="104"/>
      <c r="E353" s="104"/>
      <c r="F353" s="104"/>
      <c r="G353" s="104"/>
      <c r="H353" s="104"/>
      <c r="I353" s="40"/>
      <c r="J353" s="40"/>
      <c r="K353" s="41"/>
    </row>
    <row r="354" spans="1:11">
      <c r="A354" s="102"/>
      <c r="B354" s="103"/>
      <c r="C354" s="103"/>
      <c r="D354" s="104"/>
      <c r="E354" s="104"/>
      <c r="F354" s="104"/>
      <c r="G354" s="104"/>
      <c r="H354" s="104"/>
      <c r="I354" s="40"/>
      <c r="J354" s="40"/>
      <c r="K354" s="41"/>
    </row>
    <row r="355" spans="1:11">
      <c r="A355" s="102"/>
      <c r="B355" s="103"/>
      <c r="C355" s="103"/>
      <c r="D355" s="104"/>
      <c r="E355" s="104"/>
      <c r="F355" s="104"/>
      <c r="G355" s="104"/>
      <c r="H355" s="104"/>
      <c r="I355" s="40"/>
      <c r="J355" s="40"/>
      <c r="K355" s="41"/>
    </row>
    <row r="356" spans="1:11">
      <c r="A356" s="102"/>
      <c r="B356" s="103"/>
      <c r="C356" s="103"/>
      <c r="D356" s="104"/>
      <c r="E356" s="104"/>
      <c r="F356" s="104"/>
      <c r="G356" s="104"/>
      <c r="H356" s="104"/>
      <c r="I356" s="40"/>
      <c r="J356" s="40"/>
      <c r="K356" s="41"/>
    </row>
    <row r="357" spans="1:11">
      <c r="A357" s="102"/>
      <c r="B357" s="103"/>
      <c r="C357" s="103"/>
      <c r="D357" s="104"/>
      <c r="E357" s="104"/>
      <c r="F357" s="104"/>
      <c r="G357" s="104"/>
      <c r="H357" s="104"/>
      <c r="I357" s="40"/>
      <c r="J357" s="40"/>
      <c r="K357" s="41"/>
    </row>
    <row r="358" spans="1:11">
      <c r="A358" s="102"/>
      <c r="B358" s="103"/>
      <c r="C358" s="103"/>
      <c r="D358" s="104"/>
      <c r="E358" s="104"/>
      <c r="F358" s="104"/>
      <c r="G358" s="104"/>
      <c r="H358" s="104"/>
      <c r="I358" s="40"/>
      <c r="J358" s="40"/>
      <c r="K358" s="41"/>
    </row>
    <row r="359" spans="1:11">
      <c r="A359" s="102"/>
      <c r="B359" s="103"/>
      <c r="C359" s="103"/>
      <c r="D359" s="104"/>
      <c r="E359" s="104"/>
      <c r="F359" s="104"/>
      <c r="G359" s="104"/>
      <c r="H359" s="104"/>
      <c r="I359" s="40"/>
      <c r="J359" s="40"/>
      <c r="K359" s="41"/>
    </row>
    <row r="360" spans="1:11">
      <c r="A360" s="102"/>
      <c r="B360" s="103"/>
      <c r="C360" s="103"/>
      <c r="D360" s="104"/>
      <c r="E360" s="104"/>
      <c r="F360" s="104"/>
      <c r="G360" s="104"/>
      <c r="H360" s="104"/>
      <c r="I360" s="40"/>
      <c r="J360" s="40"/>
      <c r="K360" s="41"/>
    </row>
    <row r="361" spans="1:11">
      <c r="A361" s="102"/>
      <c r="B361" s="103"/>
      <c r="C361" s="103"/>
      <c r="D361" s="104"/>
      <c r="E361" s="104"/>
      <c r="F361" s="104"/>
      <c r="G361" s="104"/>
      <c r="H361" s="104"/>
      <c r="I361" s="40"/>
      <c r="J361" s="40"/>
      <c r="K361" s="41"/>
    </row>
    <row r="362" spans="1:11">
      <c r="A362" s="102"/>
      <c r="B362" s="103"/>
      <c r="C362" s="103"/>
      <c r="D362" s="104"/>
      <c r="E362" s="104"/>
      <c r="F362" s="104"/>
      <c r="G362" s="104"/>
      <c r="H362" s="104"/>
      <c r="I362" s="40"/>
      <c r="J362" s="40"/>
      <c r="K362" s="41"/>
    </row>
    <row r="363" spans="1:11">
      <c r="A363" s="102"/>
      <c r="B363" s="103"/>
      <c r="C363" s="103"/>
      <c r="D363" s="104"/>
      <c r="E363" s="104"/>
      <c r="F363" s="104"/>
      <c r="G363" s="104"/>
      <c r="H363" s="104"/>
      <c r="I363" s="40"/>
      <c r="J363" s="40"/>
      <c r="K363" s="41"/>
    </row>
    <row r="364" spans="1:11">
      <c r="A364" s="102"/>
      <c r="B364" s="103"/>
      <c r="C364" s="103"/>
      <c r="D364" s="104"/>
      <c r="E364" s="104"/>
      <c r="F364" s="104"/>
      <c r="G364" s="104"/>
      <c r="H364" s="104"/>
      <c r="I364" s="40"/>
      <c r="J364" s="40"/>
      <c r="K364" s="41"/>
    </row>
    <row r="365" spans="1:11">
      <c r="A365" s="102"/>
      <c r="B365" s="103"/>
      <c r="C365" s="103"/>
      <c r="D365" s="104"/>
      <c r="E365" s="104"/>
      <c r="F365" s="104"/>
      <c r="G365" s="104"/>
      <c r="H365" s="104"/>
      <c r="I365" s="40"/>
      <c r="J365" s="40"/>
      <c r="K365" s="41"/>
    </row>
    <row r="366" spans="1:11">
      <c r="A366" s="102"/>
      <c r="B366" s="103"/>
      <c r="C366" s="103"/>
      <c r="D366" s="104"/>
      <c r="E366" s="104"/>
      <c r="F366" s="104"/>
      <c r="G366" s="104"/>
      <c r="H366" s="104"/>
      <c r="I366" s="40"/>
      <c r="J366" s="40"/>
      <c r="K366" s="41"/>
    </row>
    <row r="367" spans="1:11">
      <c r="A367" s="102"/>
      <c r="B367" s="103"/>
      <c r="C367" s="103"/>
      <c r="D367" s="104"/>
      <c r="E367" s="104"/>
      <c r="F367" s="104"/>
      <c r="G367" s="104"/>
      <c r="H367" s="104"/>
      <c r="I367" s="40"/>
      <c r="J367" s="40"/>
      <c r="K367" s="41"/>
    </row>
    <row r="368" spans="1:11">
      <c r="A368" s="102"/>
      <c r="B368" s="103"/>
      <c r="C368" s="103"/>
      <c r="D368" s="104"/>
      <c r="E368" s="104"/>
      <c r="F368" s="104"/>
      <c r="G368" s="104"/>
      <c r="H368" s="104"/>
      <c r="I368" s="40"/>
      <c r="J368" s="40"/>
      <c r="K368" s="41"/>
    </row>
    <row r="369" spans="1:11">
      <c r="A369" s="102"/>
      <c r="B369" s="103"/>
      <c r="C369" s="103"/>
      <c r="D369" s="104"/>
      <c r="E369" s="104"/>
      <c r="F369" s="104"/>
      <c r="G369" s="104"/>
      <c r="H369" s="104"/>
      <c r="I369" s="40"/>
      <c r="J369" s="40"/>
      <c r="K369" s="41"/>
    </row>
    <row r="370" spans="1:11">
      <c r="A370" s="102"/>
      <c r="B370" s="103"/>
      <c r="C370" s="103"/>
      <c r="D370" s="104"/>
      <c r="E370" s="104"/>
      <c r="F370" s="104"/>
      <c r="G370" s="104"/>
      <c r="H370" s="104"/>
      <c r="I370" s="40"/>
      <c r="J370" s="40"/>
      <c r="K370" s="41"/>
    </row>
    <row r="371" spans="1:11">
      <c r="A371" s="102"/>
      <c r="B371" s="103"/>
      <c r="C371" s="103"/>
      <c r="D371" s="104"/>
      <c r="E371" s="104"/>
      <c r="F371" s="104"/>
      <c r="G371" s="104"/>
      <c r="H371" s="104"/>
      <c r="I371" s="40"/>
      <c r="J371" s="40"/>
      <c r="K371" s="41"/>
    </row>
    <row r="372" spans="1:11">
      <c r="A372" s="102"/>
      <c r="B372" s="103"/>
      <c r="C372" s="103"/>
      <c r="D372" s="104"/>
      <c r="E372" s="104"/>
      <c r="F372" s="104"/>
      <c r="G372" s="104"/>
      <c r="H372" s="104"/>
      <c r="I372" s="40"/>
      <c r="J372" s="40"/>
      <c r="K372" s="41"/>
    </row>
    <row r="373" spans="1:11">
      <c r="A373" s="102"/>
      <c r="B373" s="103"/>
      <c r="C373" s="103"/>
      <c r="D373" s="104"/>
      <c r="E373" s="104"/>
      <c r="F373" s="104"/>
      <c r="G373" s="104"/>
      <c r="H373" s="104"/>
      <c r="I373" s="40"/>
      <c r="J373" s="40"/>
      <c r="K373" s="41"/>
    </row>
    <row r="374" spans="1:11">
      <c r="A374" s="102"/>
      <c r="B374" s="103"/>
      <c r="C374" s="103"/>
      <c r="D374" s="104"/>
      <c r="E374" s="104"/>
      <c r="F374" s="104"/>
      <c r="G374" s="104"/>
      <c r="H374" s="104"/>
      <c r="I374" s="40"/>
      <c r="J374" s="40"/>
      <c r="K374" s="41"/>
    </row>
    <row r="375" spans="1:11">
      <c r="A375" s="102"/>
      <c r="B375" s="103"/>
      <c r="C375" s="103"/>
      <c r="D375" s="104"/>
      <c r="E375" s="104"/>
      <c r="F375" s="104"/>
      <c r="G375" s="104"/>
      <c r="H375" s="104"/>
      <c r="I375" s="40"/>
      <c r="J375" s="40"/>
      <c r="K375" s="41"/>
    </row>
    <row r="376" spans="1:11">
      <c r="A376" s="102"/>
      <c r="B376" s="103"/>
      <c r="C376" s="103"/>
      <c r="D376" s="104"/>
      <c r="E376" s="104"/>
      <c r="F376" s="104"/>
      <c r="G376" s="104"/>
      <c r="H376" s="104"/>
      <c r="I376" s="40"/>
      <c r="J376" s="40"/>
      <c r="K376" s="41"/>
    </row>
    <row r="377" spans="1:11">
      <c r="A377" s="102"/>
      <c r="B377" s="103"/>
      <c r="C377" s="103"/>
      <c r="D377" s="104"/>
      <c r="E377" s="104"/>
      <c r="F377" s="104"/>
      <c r="G377" s="104"/>
      <c r="H377" s="104"/>
      <c r="I377" s="40"/>
      <c r="J377" s="40"/>
      <c r="K377" s="41"/>
    </row>
    <row r="378" spans="1:11">
      <c r="A378" s="102"/>
      <c r="B378" s="103"/>
      <c r="C378" s="103"/>
      <c r="D378" s="104"/>
      <c r="E378" s="104"/>
      <c r="F378" s="104"/>
      <c r="G378" s="104"/>
      <c r="H378" s="104"/>
      <c r="I378" s="40"/>
      <c r="J378" s="40"/>
      <c r="K378" s="41"/>
    </row>
    <row r="379" spans="1:11">
      <c r="A379" s="102"/>
      <c r="B379" s="103"/>
      <c r="C379" s="103"/>
      <c r="D379" s="104"/>
      <c r="E379" s="104"/>
      <c r="F379" s="104"/>
      <c r="G379" s="104"/>
      <c r="H379" s="104"/>
      <c r="I379" s="40"/>
      <c r="J379" s="40"/>
      <c r="K379" s="41"/>
    </row>
    <row r="380" spans="1:11">
      <c r="A380" s="102"/>
      <c r="B380" s="103"/>
      <c r="C380" s="103"/>
      <c r="D380" s="104"/>
      <c r="E380" s="104"/>
      <c r="F380" s="104"/>
      <c r="G380" s="104"/>
      <c r="H380" s="104"/>
      <c r="I380" s="40"/>
      <c r="J380" s="40"/>
      <c r="K380" s="41"/>
    </row>
    <row r="381" spans="1:11">
      <c r="A381" s="102"/>
      <c r="B381" s="103"/>
      <c r="C381" s="103"/>
      <c r="D381" s="104"/>
      <c r="E381" s="104"/>
      <c r="F381" s="104"/>
      <c r="G381" s="104"/>
      <c r="H381" s="104"/>
      <c r="I381" s="40"/>
      <c r="J381" s="40"/>
      <c r="K381" s="41"/>
    </row>
    <row r="382" spans="1:11">
      <c r="A382" s="102"/>
      <c r="B382" s="103"/>
      <c r="C382" s="103"/>
      <c r="D382" s="104"/>
      <c r="E382" s="104"/>
      <c r="F382" s="104"/>
      <c r="G382" s="104"/>
      <c r="H382" s="104"/>
      <c r="I382" s="40"/>
      <c r="J382" s="40"/>
      <c r="K382" s="41"/>
    </row>
    <row r="383" spans="1:11">
      <c r="A383" s="102"/>
      <c r="B383" s="103"/>
      <c r="C383" s="103"/>
      <c r="D383" s="104"/>
      <c r="E383" s="104"/>
      <c r="F383" s="104"/>
      <c r="G383" s="104"/>
      <c r="H383" s="104"/>
      <c r="I383" s="40"/>
      <c r="J383" s="40"/>
      <c r="K383" s="41"/>
    </row>
    <row r="384" spans="1:11">
      <c r="A384" s="102"/>
      <c r="B384" s="103"/>
      <c r="C384" s="103"/>
      <c r="D384" s="104"/>
      <c r="E384" s="104"/>
      <c r="F384" s="104"/>
      <c r="G384" s="104"/>
      <c r="H384" s="104"/>
      <c r="I384" s="40"/>
      <c r="J384" s="40"/>
      <c r="K384" s="41"/>
    </row>
    <row r="385" spans="1:11">
      <c r="A385" s="102"/>
      <c r="B385" s="103"/>
      <c r="C385" s="103"/>
      <c r="D385" s="104"/>
      <c r="E385" s="104"/>
      <c r="F385" s="104"/>
      <c r="G385" s="104"/>
      <c r="H385" s="104"/>
      <c r="I385" s="40"/>
      <c r="J385" s="40"/>
      <c r="K385" s="41"/>
    </row>
    <row r="386" spans="1:11">
      <c r="A386" s="102"/>
      <c r="B386" s="103"/>
      <c r="C386" s="103"/>
      <c r="D386" s="104"/>
      <c r="E386" s="104"/>
      <c r="F386" s="104"/>
      <c r="G386" s="104"/>
      <c r="H386" s="104"/>
      <c r="I386" s="40"/>
      <c r="J386" s="40"/>
      <c r="K386" s="41"/>
    </row>
    <row r="387" spans="1:11">
      <c r="A387" s="102"/>
      <c r="B387" s="103"/>
      <c r="C387" s="103"/>
      <c r="D387" s="104"/>
      <c r="E387" s="104"/>
      <c r="F387" s="104"/>
      <c r="G387" s="104"/>
      <c r="H387" s="104"/>
      <c r="I387" s="40"/>
      <c r="J387" s="40"/>
      <c r="K387" s="41"/>
    </row>
    <row r="388" spans="1:11">
      <c r="A388" s="102"/>
      <c r="B388" s="103"/>
      <c r="C388" s="103"/>
      <c r="D388" s="104"/>
      <c r="E388" s="104"/>
      <c r="F388" s="104"/>
      <c r="G388" s="104"/>
      <c r="H388" s="104"/>
      <c r="I388" s="40"/>
      <c r="J388" s="40"/>
      <c r="K388" s="41"/>
    </row>
    <row r="389" spans="1:11">
      <c r="A389" s="102"/>
      <c r="B389" s="103"/>
      <c r="C389" s="103"/>
      <c r="D389" s="104"/>
      <c r="E389" s="104"/>
      <c r="F389" s="104"/>
      <c r="G389" s="104"/>
      <c r="H389" s="104"/>
      <c r="I389" s="40"/>
      <c r="J389" s="40"/>
      <c r="K389" s="41"/>
    </row>
    <row r="390" spans="1:11">
      <c r="A390" s="102"/>
      <c r="B390" s="103"/>
      <c r="C390" s="103"/>
      <c r="D390" s="104"/>
      <c r="E390" s="104"/>
      <c r="F390" s="104"/>
      <c r="G390" s="104"/>
      <c r="H390" s="104"/>
      <c r="I390" s="40"/>
      <c r="J390" s="40"/>
      <c r="K390" s="41"/>
    </row>
    <row r="391" spans="1:11">
      <c r="A391" s="102"/>
      <c r="B391" s="103"/>
      <c r="C391" s="103"/>
      <c r="D391" s="104"/>
      <c r="E391" s="104"/>
      <c r="F391" s="104"/>
      <c r="G391" s="104"/>
      <c r="H391" s="104"/>
      <c r="I391" s="40"/>
      <c r="J391" s="40"/>
      <c r="K391" s="41"/>
    </row>
    <row r="392" spans="1:11">
      <c r="A392" s="102"/>
      <c r="B392" s="103"/>
      <c r="C392" s="103"/>
      <c r="D392" s="104"/>
      <c r="E392" s="104"/>
      <c r="F392" s="104"/>
      <c r="G392" s="104"/>
      <c r="H392" s="104"/>
      <c r="I392" s="40"/>
      <c r="J392" s="40"/>
      <c r="K392" s="41"/>
    </row>
    <row r="393" spans="1:11">
      <c r="A393" s="102"/>
      <c r="B393" s="103"/>
      <c r="C393" s="103"/>
      <c r="D393" s="104"/>
      <c r="E393" s="104"/>
      <c r="F393" s="104"/>
      <c r="G393" s="104"/>
      <c r="H393" s="104"/>
      <c r="I393" s="40"/>
      <c r="J393" s="40"/>
      <c r="K393" s="41"/>
    </row>
    <row r="394" spans="1:11">
      <c r="A394" s="102"/>
      <c r="B394" s="103"/>
      <c r="C394" s="103"/>
      <c r="D394" s="104"/>
      <c r="E394" s="104"/>
      <c r="F394" s="104"/>
      <c r="G394" s="104"/>
      <c r="H394" s="104"/>
      <c r="I394" s="40"/>
      <c r="J394" s="40"/>
      <c r="K394" s="41"/>
    </row>
    <row r="395" spans="1:11">
      <c r="A395" s="102"/>
      <c r="B395" s="103"/>
      <c r="C395" s="103"/>
      <c r="D395" s="104"/>
      <c r="E395" s="104"/>
      <c r="F395" s="104"/>
      <c r="G395" s="104"/>
      <c r="H395" s="104"/>
      <c r="I395" s="40"/>
      <c r="J395" s="40"/>
      <c r="K395" s="41"/>
    </row>
    <row r="396" spans="1:11">
      <c r="A396" s="102"/>
      <c r="B396" s="103"/>
      <c r="C396" s="103"/>
      <c r="D396" s="104"/>
      <c r="E396" s="104"/>
      <c r="F396" s="104"/>
      <c r="G396" s="104"/>
      <c r="H396" s="104"/>
      <c r="I396" s="40"/>
      <c r="J396" s="40"/>
      <c r="K396" s="41"/>
    </row>
    <row r="397" spans="1:11">
      <c r="A397" s="102"/>
      <c r="B397" s="103"/>
      <c r="C397" s="103"/>
      <c r="D397" s="104"/>
      <c r="E397" s="104"/>
      <c r="F397" s="104"/>
      <c r="G397" s="104"/>
      <c r="H397" s="104"/>
      <c r="I397" s="40"/>
      <c r="J397" s="40"/>
      <c r="K397" s="41"/>
    </row>
    <row r="398" spans="1:11">
      <c r="A398" s="102"/>
      <c r="B398" s="103"/>
      <c r="C398" s="103"/>
      <c r="D398" s="104"/>
      <c r="E398" s="104"/>
      <c r="F398" s="104"/>
      <c r="G398" s="104"/>
      <c r="H398" s="104"/>
      <c r="I398" s="40"/>
      <c r="J398" s="40"/>
      <c r="K398" s="41"/>
    </row>
    <row r="399" spans="1:11">
      <c r="A399" s="102"/>
      <c r="B399" s="103"/>
      <c r="C399" s="103"/>
      <c r="D399" s="104"/>
      <c r="E399" s="104"/>
      <c r="F399" s="104"/>
      <c r="G399" s="104"/>
      <c r="H399" s="104"/>
      <c r="I399" s="40"/>
      <c r="J399" s="40"/>
      <c r="K399" s="41"/>
    </row>
    <row r="400" spans="1:11">
      <c r="A400" s="102"/>
      <c r="B400" s="103"/>
      <c r="C400" s="103"/>
      <c r="D400" s="104"/>
      <c r="E400" s="104"/>
      <c r="F400" s="104"/>
      <c r="G400" s="104"/>
      <c r="H400" s="104"/>
      <c r="I400" s="40"/>
      <c r="J400" s="40"/>
      <c r="K400" s="41"/>
    </row>
    <row r="401" spans="1:11">
      <c r="A401" s="102"/>
      <c r="B401" s="103"/>
      <c r="C401" s="103"/>
      <c r="D401" s="104"/>
      <c r="E401" s="104"/>
      <c r="F401" s="104"/>
      <c r="G401" s="104"/>
      <c r="H401" s="104"/>
      <c r="I401" s="40"/>
      <c r="J401" s="40"/>
      <c r="K401" s="41"/>
    </row>
    <row r="402" spans="1:11">
      <c r="A402" s="102"/>
      <c r="B402" s="103"/>
      <c r="C402" s="103"/>
      <c r="D402" s="104"/>
      <c r="E402" s="104"/>
      <c r="F402" s="104"/>
      <c r="G402" s="104"/>
      <c r="H402" s="104"/>
      <c r="I402" s="40"/>
      <c r="J402" s="40"/>
      <c r="K402" s="41"/>
    </row>
    <row r="403" spans="1:11">
      <c r="A403" s="102"/>
      <c r="B403" s="103"/>
      <c r="C403" s="103"/>
      <c r="D403" s="104"/>
      <c r="E403" s="104"/>
      <c r="F403" s="104"/>
      <c r="G403" s="104"/>
      <c r="H403" s="104"/>
      <c r="I403" s="40"/>
      <c r="J403" s="40"/>
      <c r="K403" s="41"/>
    </row>
    <row r="404" spans="1:11">
      <c r="A404" s="102"/>
      <c r="B404" s="103"/>
      <c r="C404" s="103"/>
      <c r="D404" s="104"/>
      <c r="E404" s="104"/>
      <c r="F404" s="104"/>
      <c r="G404" s="104"/>
      <c r="H404" s="104"/>
      <c r="I404" s="40"/>
      <c r="J404" s="40"/>
      <c r="K404" s="41"/>
    </row>
    <row r="405" spans="1:11">
      <c r="A405" s="102"/>
      <c r="B405" s="103"/>
      <c r="C405" s="103"/>
      <c r="D405" s="104"/>
      <c r="E405" s="104"/>
      <c r="F405" s="104"/>
      <c r="G405" s="104"/>
      <c r="H405" s="104"/>
      <c r="I405" s="40"/>
      <c r="J405" s="40"/>
      <c r="K405" s="41"/>
    </row>
    <row r="406" spans="1:11">
      <c r="A406" s="102"/>
      <c r="B406" s="103"/>
      <c r="C406" s="103"/>
      <c r="D406" s="104"/>
      <c r="E406" s="104"/>
      <c r="F406" s="104"/>
      <c r="G406" s="104"/>
      <c r="H406" s="104"/>
      <c r="I406" s="40"/>
      <c r="J406" s="40"/>
      <c r="K406" s="41"/>
    </row>
    <row r="407" spans="1:11">
      <c r="A407" s="102"/>
      <c r="B407" s="103"/>
      <c r="C407" s="103"/>
      <c r="D407" s="104"/>
      <c r="E407" s="104"/>
      <c r="F407" s="104"/>
      <c r="G407" s="104"/>
      <c r="H407" s="104"/>
      <c r="I407" s="40"/>
      <c r="J407" s="40"/>
      <c r="K407" s="41"/>
    </row>
    <row r="408" spans="1:11">
      <c r="A408" s="102"/>
      <c r="B408" s="103"/>
      <c r="C408" s="103"/>
      <c r="D408" s="104"/>
      <c r="E408" s="104"/>
      <c r="F408" s="104"/>
      <c r="G408" s="104"/>
      <c r="H408" s="104"/>
      <c r="I408" s="40"/>
      <c r="J408" s="40"/>
      <c r="K408" s="41"/>
    </row>
    <row r="409" spans="1:11">
      <c r="A409" s="102"/>
      <c r="B409" s="103"/>
      <c r="C409" s="103"/>
      <c r="D409" s="104"/>
      <c r="E409" s="104"/>
      <c r="F409" s="104"/>
      <c r="G409" s="104"/>
      <c r="H409" s="104"/>
      <c r="I409" s="40"/>
      <c r="J409" s="40"/>
      <c r="K409" s="41"/>
    </row>
    <row r="410" spans="1:11">
      <c r="A410" s="102"/>
      <c r="B410" s="103"/>
      <c r="C410" s="103"/>
      <c r="D410" s="104"/>
      <c r="E410" s="104"/>
      <c r="F410" s="104"/>
      <c r="G410" s="104"/>
      <c r="H410" s="104"/>
      <c r="I410" s="40"/>
      <c r="J410" s="40"/>
      <c r="K410" s="41"/>
    </row>
    <row r="411" spans="1:11">
      <c r="A411" s="102"/>
      <c r="B411" s="103"/>
      <c r="C411" s="103"/>
      <c r="D411" s="104"/>
      <c r="E411" s="104"/>
      <c r="F411" s="104"/>
      <c r="G411" s="104"/>
      <c r="H411" s="104"/>
      <c r="I411" s="40"/>
      <c r="J411" s="40"/>
      <c r="K411" s="41"/>
    </row>
    <row r="412" spans="1:11">
      <c r="A412" s="102"/>
      <c r="B412" s="103"/>
      <c r="C412" s="103"/>
      <c r="D412" s="104"/>
      <c r="E412" s="104"/>
      <c r="F412" s="104"/>
      <c r="G412" s="104"/>
      <c r="H412" s="104"/>
      <c r="I412" s="40"/>
      <c r="J412" s="40"/>
      <c r="K412" s="41"/>
    </row>
    <row r="413" spans="1:11">
      <c r="A413" s="102"/>
      <c r="B413" s="103"/>
      <c r="C413" s="103"/>
      <c r="D413" s="104"/>
      <c r="E413" s="104"/>
      <c r="F413" s="104"/>
      <c r="G413" s="104"/>
      <c r="H413" s="104"/>
      <c r="I413" s="40"/>
      <c r="J413" s="40"/>
      <c r="K413" s="41"/>
    </row>
    <row r="414" spans="1:11">
      <c r="A414" s="102"/>
      <c r="B414" s="103"/>
      <c r="C414" s="103"/>
      <c r="D414" s="104"/>
      <c r="E414" s="104"/>
      <c r="F414" s="104"/>
      <c r="G414" s="104"/>
      <c r="H414" s="104"/>
      <c r="I414" s="40"/>
      <c r="J414" s="40"/>
      <c r="K414" s="41"/>
    </row>
    <row r="415" spans="1:11">
      <c r="A415" s="102"/>
      <c r="B415" s="103"/>
      <c r="C415" s="103"/>
      <c r="D415" s="104"/>
      <c r="E415" s="104"/>
      <c r="F415" s="104"/>
      <c r="G415" s="104"/>
      <c r="H415" s="104"/>
      <c r="I415" s="40"/>
      <c r="J415" s="40"/>
      <c r="K415" s="41"/>
    </row>
    <row r="416" spans="1:11">
      <c r="A416" s="102"/>
      <c r="B416" s="103"/>
      <c r="C416" s="103"/>
      <c r="D416" s="104"/>
      <c r="E416" s="104"/>
      <c r="F416" s="104"/>
      <c r="G416" s="104"/>
      <c r="H416" s="104"/>
      <c r="I416" s="40"/>
      <c r="J416" s="40"/>
      <c r="K416" s="41"/>
    </row>
    <row r="417" spans="1:11">
      <c r="A417" s="102"/>
      <c r="B417" s="103"/>
      <c r="C417" s="103"/>
      <c r="D417" s="104"/>
      <c r="E417" s="104"/>
      <c r="F417" s="104"/>
      <c r="G417" s="104"/>
      <c r="H417" s="104"/>
      <c r="I417" s="40"/>
      <c r="J417" s="40"/>
      <c r="K417" s="41"/>
    </row>
    <row r="418" spans="1:11">
      <c r="A418" s="102"/>
      <c r="B418" s="103"/>
      <c r="C418" s="103"/>
      <c r="D418" s="104"/>
      <c r="E418" s="104"/>
      <c r="F418" s="104"/>
      <c r="G418" s="104"/>
      <c r="H418" s="104"/>
      <c r="I418" s="40"/>
      <c r="J418" s="40"/>
      <c r="K418" s="41"/>
    </row>
    <row r="419" spans="1:11">
      <c r="A419" s="102"/>
      <c r="B419" s="103"/>
      <c r="C419" s="103"/>
      <c r="D419" s="104"/>
      <c r="E419" s="104"/>
      <c r="F419" s="104"/>
      <c r="G419" s="104"/>
      <c r="H419" s="104"/>
      <c r="I419" s="40"/>
      <c r="J419" s="40"/>
      <c r="K419" s="41"/>
    </row>
    <row r="420" spans="1:11">
      <c r="A420" s="102"/>
      <c r="B420" s="103"/>
      <c r="C420" s="103"/>
      <c r="D420" s="104"/>
      <c r="E420" s="104"/>
      <c r="F420" s="104"/>
      <c r="G420" s="104"/>
      <c r="H420" s="104"/>
      <c r="I420" s="40"/>
      <c r="J420" s="40"/>
      <c r="K420" s="41"/>
    </row>
    <row r="421" spans="1:11">
      <c r="A421" s="102"/>
      <c r="B421" s="103"/>
      <c r="C421" s="103"/>
      <c r="D421" s="104"/>
      <c r="E421" s="104"/>
      <c r="F421" s="104"/>
      <c r="G421" s="104"/>
      <c r="H421" s="104"/>
      <c r="I421" s="40"/>
      <c r="J421" s="40"/>
      <c r="K421" s="41"/>
    </row>
    <row r="422" spans="1:11">
      <c r="A422" s="102"/>
      <c r="B422" s="103"/>
      <c r="C422" s="103"/>
      <c r="D422" s="104"/>
      <c r="E422" s="104"/>
      <c r="F422" s="104"/>
      <c r="G422" s="104"/>
      <c r="H422" s="104"/>
      <c r="I422" s="40"/>
      <c r="J422" s="40"/>
      <c r="K422" s="41"/>
    </row>
    <row r="423" spans="1:11">
      <c r="A423" s="102"/>
      <c r="B423" s="103"/>
      <c r="C423" s="103"/>
      <c r="D423" s="104"/>
      <c r="E423" s="104"/>
      <c r="F423" s="104"/>
      <c r="G423" s="104"/>
      <c r="H423" s="104"/>
      <c r="I423" s="40"/>
      <c r="J423" s="40"/>
      <c r="K423" s="41"/>
    </row>
    <row r="424" spans="1:11">
      <c r="A424" s="102"/>
      <c r="B424" s="103"/>
      <c r="C424" s="103"/>
      <c r="D424" s="104"/>
      <c r="E424" s="104"/>
      <c r="F424" s="104"/>
      <c r="G424" s="104"/>
      <c r="H424" s="104"/>
      <c r="I424" s="40"/>
      <c r="J424" s="40"/>
      <c r="K424" s="41"/>
    </row>
    <row r="425" spans="1:11">
      <c r="A425" s="102"/>
      <c r="B425" s="103"/>
      <c r="C425" s="103"/>
      <c r="D425" s="104"/>
      <c r="E425" s="104"/>
      <c r="F425" s="104"/>
      <c r="G425" s="104"/>
      <c r="H425" s="104"/>
      <c r="I425" s="40"/>
      <c r="J425" s="40"/>
      <c r="K425" s="41"/>
    </row>
    <row r="426" spans="1:11">
      <c r="A426" s="102"/>
      <c r="B426" s="103"/>
      <c r="C426" s="103"/>
      <c r="D426" s="104"/>
      <c r="E426" s="104"/>
      <c r="F426" s="104"/>
      <c r="G426" s="104"/>
      <c r="H426" s="104"/>
      <c r="I426" s="40"/>
      <c r="J426" s="40"/>
      <c r="K426" s="41"/>
    </row>
    <row r="427" spans="1:11">
      <c r="A427" s="102"/>
      <c r="B427" s="103"/>
      <c r="C427" s="103"/>
      <c r="D427" s="104"/>
      <c r="E427" s="104"/>
      <c r="F427" s="104"/>
      <c r="G427" s="104"/>
      <c r="H427" s="104"/>
      <c r="I427" s="40"/>
      <c r="J427" s="40"/>
      <c r="K427" s="41"/>
    </row>
    <row r="428" spans="1:11">
      <c r="A428" s="102"/>
      <c r="B428" s="103"/>
      <c r="C428" s="103"/>
      <c r="D428" s="104"/>
      <c r="E428" s="104"/>
      <c r="F428" s="104"/>
      <c r="G428" s="104"/>
      <c r="H428" s="104"/>
      <c r="I428" s="40"/>
      <c r="J428" s="40"/>
      <c r="K428" s="41"/>
    </row>
    <row r="429" spans="1:11">
      <c r="A429" s="102"/>
      <c r="B429" s="103"/>
      <c r="C429" s="103"/>
      <c r="D429" s="104"/>
      <c r="E429" s="104"/>
      <c r="F429" s="104"/>
      <c r="G429" s="104"/>
      <c r="H429" s="104"/>
      <c r="I429" s="40"/>
      <c r="J429" s="40"/>
      <c r="K429" s="41"/>
    </row>
    <row r="430" spans="1:11">
      <c r="A430" s="102"/>
      <c r="B430" s="103"/>
      <c r="C430" s="103"/>
      <c r="D430" s="104"/>
      <c r="E430" s="104"/>
      <c r="F430" s="104"/>
      <c r="G430" s="104"/>
      <c r="H430" s="104"/>
      <c r="I430" s="40"/>
      <c r="J430" s="40"/>
      <c r="K430" s="41"/>
    </row>
    <row r="431" spans="1:11">
      <c r="A431" s="102"/>
      <c r="B431" s="103"/>
      <c r="C431" s="103"/>
      <c r="D431" s="104"/>
      <c r="E431" s="104"/>
      <c r="F431" s="104"/>
      <c r="G431" s="104"/>
      <c r="H431" s="104"/>
      <c r="I431" s="40"/>
      <c r="J431" s="40"/>
      <c r="K431" s="41"/>
    </row>
    <row r="432" spans="1:11">
      <c r="A432" s="102"/>
      <c r="B432" s="103"/>
      <c r="C432" s="103"/>
      <c r="D432" s="104"/>
      <c r="E432" s="104"/>
      <c r="F432" s="104"/>
      <c r="G432" s="104"/>
      <c r="H432" s="104"/>
      <c r="I432" s="40"/>
      <c r="J432" s="40"/>
      <c r="K432" s="41"/>
    </row>
    <row r="433" spans="1:11">
      <c r="A433" s="102"/>
      <c r="B433" s="103"/>
      <c r="C433" s="103"/>
      <c r="D433" s="104"/>
      <c r="E433" s="104"/>
      <c r="F433" s="104"/>
      <c r="G433" s="104"/>
      <c r="H433" s="104"/>
      <c r="I433" s="40"/>
      <c r="J433" s="40"/>
      <c r="K433" s="41"/>
    </row>
    <row r="434" spans="1:11">
      <c r="A434" s="102"/>
      <c r="B434" s="103"/>
      <c r="C434" s="103"/>
      <c r="D434" s="104"/>
      <c r="E434" s="104"/>
      <c r="F434" s="104"/>
      <c r="G434" s="104"/>
      <c r="H434" s="104"/>
      <c r="I434" s="40"/>
      <c r="J434" s="40"/>
      <c r="K434" s="41"/>
    </row>
    <row r="435" spans="1:11">
      <c r="A435" s="102"/>
      <c r="B435" s="103"/>
      <c r="C435" s="103"/>
      <c r="D435" s="104"/>
      <c r="E435" s="104"/>
      <c r="F435" s="104"/>
      <c r="G435" s="104"/>
      <c r="H435" s="104"/>
      <c r="I435" s="40"/>
      <c r="J435" s="40"/>
      <c r="K435" s="41"/>
    </row>
    <row r="436" spans="1:11">
      <c r="A436" s="102"/>
      <c r="B436" s="103"/>
      <c r="C436" s="103"/>
      <c r="D436" s="104"/>
      <c r="E436" s="104"/>
      <c r="F436" s="104"/>
      <c r="G436" s="104"/>
      <c r="H436" s="104"/>
      <c r="I436" s="40"/>
      <c r="J436" s="40"/>
      <c r="K436" s="41"/>
    </row>
    <row r="437" spans="1:11">
      <c r="A437" s="102"/>
      <c r="B437" s="103"/>
      <c r="C437" s="103"/>
      <c r="D437" s="104"/>
      <c r="E437" s="104"/>
      <c r="F437" s="104"/>
      <c r="G437" s="104"/>
      <c r="H437" s="104"/>
      <c r="I437" s="40"/>
      <c r="J437" s="40"/>
      <c r="K437" s="41"/>
    </row>
    <row r="438" spans="1:11">
      <c r="A438" s="102"/>
      <c r="B438" s="103"/>
      <c r="C438" s="103"/>
      <c r="D438" s="104"/>
      <c r="E438" s="104"/>
      <c r="F438" s="104"/>
      <c r="G438" s="104"/>
      <c r="H438" s="104"/>
      <c r="I438" s="40"/>
      <c r="J438" s="40"/>
      <c r="K438" s="41"/>
    </row>
    <row r="439" spans="1:11">
      <c r="A439" s="102"/>
      <c r="B439" s="103"/>
      <c r="C439" s="103"/>
      <c r="D439" s="104"/>
      <c r="E439" s="104"/>
      <c r="F439" s="104"/>
      <c r="G439" s="104"/>
      <c r="H439" s="104"/>
      <c r="I439" s="40"/>
      <c r="J439" s="40"/>
      <c r="K439" s="41"/>
    </row>
    <row r="440" spans="1:11">
      <c r="A440" s="102"/>
      <c r="B440" s="103"/>
      <c r="C440" s="103"/>
      <c r="D440" s="104"/>
      <c r="E440" s="104"/>
      <c r="F440" s="104"/>
      <c r="G440" s="104"/>
      <c r="H440" s="104"/>
      <c r="I440" s="40"/>
      <c r="J440" s="40"/>
      <c r="K440" s="41"/>
    </row>
    <row r="441" spans="1:11">
      <c r="A441" s="102"/>
      <c r="B441" s="103"/>
      <c r="C441" s="103"/>
      <c r="D441" s="104"/>
      <c r="E441" s="104"/>
      <c r="F441" s="104"/>
      <c r="G441" s="104"/>
      <c r="H441" s="104"/>
      <c r="I441" s="40"/>
      <c r="J441" s="40"/>
      <c r="K441" s="41"/>
    </row>
    <row r="442" spans="1:11">
      <c r="A442" s="102"/>
      <c r="B442" s="103"/>
      <c r="C442" s="103"/>
      <c r="D442" s="104"/>
      <c r="E442" s="104"/>
      <c r="F442" s="104"/>
      <c r="G442" s="104"/>
      <c r="H442" s="104"/>
      <c r="I442" s="40"/>
      <c r="J442" s="40"/>
      <c r="K442" s="41"/>
    </row>
    <row r="443" spans="1:11">
      <c r="A443" s="102"/>
      <c r="B443" s="103"/>
      <c r="C443" s="103"/>
      <c r="D443" s="104"/>
      <c r="E443" s="104"/>
      <c r="F443" s="104"/>
      <c r="G443" s="104"/>
      <c r="H443" s="104"/>
      <c r="I443" s="40"/>
      <c r="J443" s="40"/>
      <c r="K443" s="41"/>
    </row>
    <row r="444" spans="1:11">
      <c r="A444" s="102"/>
      <c r="B444" s="103"/>
      <c r="C444" s="103"/>
      <c r="D444" s="104"/>
      <c r="E444" s="104"/>
      <c r="F444" s="104"/>
      <c r="G444" s="104"/>
      <c r="H444" s="104"/>
      <c r="I444" s="40"/>
      <c r="J444" s="40"/>
      <c r="K444" s="41"/>
    </row>
    <row r="445" spans="1:11">
      <c r="A445" s="102"/>
      <c r="B445" s="103"/>
      <c r="C445" s="103"/>
      <c r="D445" s="104"/>
      <c r="E445" s="104"/>
      <c r="F445" s="104"/>
      <c r="G445" s="104"/>
      <c r="H445" s="104"/>
      <c r="I445" s="40"/>
      <c r="J445" s="40"/>
      <c r="K445" s="41"/>
    </row>
    <row r="446" spans="1:11">
      <c r="A446" s="102"/>
      <c r="B446" s="103"/>
      <c r="C446" s="103"/>
      <c r="D446" s="104"/>
      <c r="E446" s="104"/>
      <c r="F446" s="104"/>
      <c r="G446" s="104"/>
      <c r="H446" s="104"/>
      <c r="I446" s="40"/>
      <c r="J446" s="40"/>
      <c r="K446" s="41"/>
    </row>
    <row r="447" spans="1:11">
      <c r="A447" s="102"/>
      <c r="B447" s="103"/>
      <c r="C447" s="103"/>
      <c r="D447" s="104"/>
      <c r="E447" s="104"/>
      <c r="F447" s="104"/>
      <c r="G447" s="104"/>
      <c r="H447" s="104"/>
      <c r="I447" s="40"/>
      <c r="J447" s="40"/>
      <c r="K447" s="41"/>
    </row>
    <row r="448" spans="1:11">
      <c r="A448" s="102"/>
      <c r="B448" s="103"/>
      <c r="C448" s="103"/>
      <c r="D448" s="104"/>
      <c r="E448" s="104"/>
      <c r="F448" s="104"/>
      <c r="G448" s="104"/>
      <c r="H448" s="104"/>
      <c r="I448" s="40"/>
      <c r="J448" s="40"/>
      <c r="K448" s="41"/>
    </row>
    <row r="449" spans="1:11">
      <c r="A449" s="102"/>
      <c r="B449" s="103"/>
      <c r="C449" s="103"/>
      <c r="D449" s="104"/>
      <c r="E449" s="104"/>
      <c r="F449" s="104"/>
      <c r="G449" s="104"/>
      <c r="H449" s="104"/>
      <c r="I449" s="40"/>
      <c r="J449" s="40"/>
      <c r="K449" s="41"/>
    </row>
    <row r="450" spans="1:11">
      <c r="A450" s="102"/>
      <c r="B450" s="103"/>
      <c r="C450" s="103"/>
      <c r="D450" s="104"/>
      <c r="E450" s="104"/>
      <c r="F450" s="104"/>
      <c r="G450" s="104"/>
      <c r="H450" s="104"/>
      <c r="I450" s="40"/>
      <c r="J450" s="40"/>
      <c r="K450" s="41"/>
    </row>
    <row r="451" spans="1:11">
      <c r="A451" s="102"/>
      <c r="B451" s="103"/>
      <c r="C451" s="103"/>
      <c r="D451" s="104"/>
      <c r="E451" s="104"/>
      <c r="F451" s="104"/>
      <c r="G451" s="104"/>
      <c r="H451" s="104"/>
      <c r="I451" s="40"/>
      <c r="J451" s="40"/>
      <c r="K451" s="41"/>
    </row>
    <row r="452" spans="1:11">
      <c r="A452" s="102"/>
      <c r="B452" s="103"/>
      <c r="C452" s="103"/>
      <c r="D452" s="104"/>
      <c r="E452" s="104"/>
      <c r="F452" s="104"/>
      <c r="G452" s="104"/>
      <c r="H452" s="104"/>
      <c r="I452" s="40"/>
      <c r="J452" s="40"/>
      <c r="K452" s="41"/>
    </row>
    <row r="453" spans="1:11">
      <c r="A453" s="102"/>
      <c r="B453" s="103"/>
      <c r="C453" s="103"/>
      <c r="D453" s="104"/>
      <c r="E453" s="104"/>
      <c r="F453" s="104"/>
      <c r="G453" s="104"/>
      <c r="H453" s="104"/>
      <c r="I453" s="40"/>
      <c r="J453" s="40"/>
      <c r="K453" s="41"/>
    </row>
    <row r="454" spans="1:11">
      <c r="A454" s="102"/>
      <c r="B454" s="103"/>
      <c r="C454" s="103"/>
      <c r="D454" s="104"/>
      <c r="E454" s="104"/>
      <c r="F454" s="104"/>
      <c r="G454" s="104"/>
      <c r="H454" s="104"/>
      <c r="I454" s="40"/>
      <c r="J454" s="40"/>
      <c r="K454" s="41"/>
    </row>
    <row r="455" spans="1:11">
      <c r="A455" s="102"/>
      <c r="B455" s="103"/>
      <c r="C455" s="103"/>
      <c r="D455" s="104"/>
      <c r="E455" s="104"/>
      <c r="F455" s="104"/>
      <c r="G455" s="104"/>
      <c r="H455" s="104"/>
      <c r="I455" s="40"/>
      <c r="J455" s="40"/>
      <c r="K455" s="41"/>
    </row>
    <row r="456" spans="1:11">
      <c r="A456" s="102"/>
      <c r="B456" s="103"/>
      <c r="C456" s="103"/>
      <c r="D456" s="104"/>
      <c r="E456" s="104"/>
      <c r="F456" s="104"/>
      <c r="G456" s="104"/>
      <c r="H456" s="104"/>
      <c r="I456" s="40"/>
      <c r="J456" s="40"/>
      <c r="K456" s="41"/>
    </row>
    <row r="457" spans="1:11">
      <c r="A457" s="102"/>
      <c r="B457" s="103"/>
      <c r="C457" s="103"/>
      <c r="D457" s="104"/>
      <c r="E457" s="104"/>
      <c r="F457" s="104"/>
      <c r="G457" s="104"/>
      <c r="H457" s="104"/>
      <c r="I457" s="40"/>
      <c r="J457" s="40"/>
      <c r="K457" s="41"/>
    </row>
    <row r="458" spans="1:11">
      <c r="A458" s="102"/>
      <c r="B458" s="103"/>
      <c r="C458" s="103"/>
      <c r="D458" s="104"/>
      <c r="E458" s="104"/>
      <c r="F458" s="104"/>
      <c r="G458" s="104"/>
      <c r="H458" s="104"/>
      <c r="I458" s="40"/>
      <c r="J458" s="40"/>
      <c r="K458" s="41"/>
    </row>
    <row r="459" spans="1:11">
      <c r="A459" s="102"/>
      <c r="B459" s="103"/>
      <c r="C459" s="103"/>
      <c r="D459" s="104"/>
      <c r="E459" s="104"/>
      <c r="F459" s="104"/>
      <c r="G459" s="104"/>
      <c r="H459" s="104"/>
      <c r="I459" s="40"/>
      <c r="J459" s="40"/>
      <c r="K459" s="41"/>
    </row>
    <row r="460" spans="1:11">
      <c r="A460" s="102"/>
      <c r="B460" s="103"/>
      <c r="C460" s="103"/>
      <c r="D460" s="104"/>
      <c r="E460" s="104"/>
      <c r="F460" s="104"/>
      <c r="G460" s="104"/>
      <c r="H460" s="104"/>
      <c r="I460" s="40"/>
      <c r="J460" s="40"/>
      <c r="K460" s="41"/>
    </row>
    <row r="461" spans="1:11">
      <c r="A461" s="102"/>
      <c r="B461" s="103"/>
      <c r="C461" s="103"/>
      <c r="D461" s="104"/>
      <c r="E461" s="104"/>
      <c r="F461" s="104"/>
      <c r="G461" s="104"/>
      <c r="H461" s="104"/>
      <c r="I461" s="40"/>
      <c r="J461" s="40"/>
      <c r="K461" s="41"/>
    </row>
    <row r="462" spans="1:11">
      <c r="A462" s="102"/>
      <c r="B462" s="103"/>
      <c r="C462" s="103"/>
      <c r="D462" s="104"/>
      <c r="E462" s="104"/>
      <c r="F462" s="104"/>
      <c r="G462" s="104"/>
      <c r="H462" s="104"/>
      <c r="I462" s="40"/>
      <c r="J462" s="40"/>
      <c r="K462" s="41"/>
    </row>
    <row r="463" spans="1:11">
      <c r="A463" s="102"/>
      <c r="B463" s="103"/>
      <c r="C463" s="103"/>
      <c r="D463" s="104"/>
      <c r="E463" s="104"/>
      <c r="F463" s="104"/>
      <c r="G463" s="104"/>
      <c r="H463" s="104"/>
      <c r="I463" s="40"/>
      <c r="J463" s="40"/>
      <c r="K463" s="41"/>
    </row>
    <row r="464" spans="1:11">
      <c r="A464" s="102"/>
      <c r="B464" s="103"/>
      <c r="C464" s="103"/>
      <c r="D464" s="104"/>
      <c r="E464" s="104"/>
      <c r="F464" s="104"/>
      <c r="G464" s="104"/>
      <c r="H464" s="104"/>
      <c r="I464" s="40"/>
      <c r="J464" s="40"/>
      <c r="K464" s="41"/>
    </row>
    <row r="465" spans="1:11">
      <c r="A465" s="102"/>
      <c r="B465" s="103"/>
      <c r="C465" s="103"/>
      <c r="D465" s="104"/>
      <c r="E465" s="104"/>
      <c r="F465" s="104"/>
      <c r="G465" s="104"/>
      <c r="H465" s="104"/>
      <c r="I465" s="40"/>
      <c r="J465" s="40"/>
      <c r="K465" s="41"/>
    </row>
    <row r="466" spans="1:11">
      <c r="A466" s="102"/>
      <c r="B466" s="103"/>
      <c r="C466" s="103"/>
      <c r="D466" s="104"/>
      <c r="E466" s="104"/>
      <c r="F466" s="104"/>
      <c r="G466" s="104"/>
      <c r="H466" s="104"/>
      <c r="I466" s="40"/>
      <c r="J466" s="40"/>
      <c r="K466" s="41"/>
    </row>
    <row r="467" spans="1:11">
      <c r="A467" s="102"/>
      <c r="B467" s="103"/>
      <c r="C467" s="103"/>
      <c r="D467" s="104"/>
      <c r="E467" s="104"/>
      <c r="F467" s="104"/>
      <c r="G467" s="104"/>
      <c r="H467" s="104"/>
      <c r="I467" s="40"/>
      <c r="J467" s="40"/>
      <c r="K467" s="41"/>
    </row>
    <row r="468" spans="1:11">
      <c r="A468" s="102"/>
      <c r="B468" s="103"/>
      <c r="C468" s="103"/>
      <c r="D468" s="104"/>
      <c r="E468" s="104"/>
      <c r="F468" s="104"/>
      <c r="G468" s="104"/>
      <c r="H468" s="104"/>
      <c r="I468" s="40"/>
      <c r="J468" s="40"/>
      <c r="K468" s="41"/>
    </row>
    <row r="469" spans="1:11">
      <c r="A469" s="102"/>
      <c r="B469" s="103"/>
      <c r="C469" s="103"/>
      <c r="D469" s="104"/>
      <c r="E469" s="104"/>
      <c r="F469" s="104"/>
      <c r="G469" s="104"/>
      <c r="H469" s="104"/>
      <c r="I469" s="40"/>
      <c r="J469" s="40"/>
      <c r="K469" s="41"/>
    </row>
    <row r="470" spans="1:11">
      <c r="A470" s="102"/>
      <c r="B470" s="103"/>
      <c r="C470" s="103"/>
      <c r="D470" s="104"/>
      <c r="E470" s="104"/>
      <c r="F470" s="104"/>
      <c r="G470" s="104"/>
      <c r="H470" s="104"/>
      <c r="I470" s="40"/>
      <c r="J470" s="40"/>
      <c r="K470" s="41"/>
    </row>
    <row r="471" spans="1:11">
      <c r="A471" s="102"/>
      <c r="B471" s="103"/>
      <c r="C471" s="103"/>
      <c r="D471" s="104"/>
      <c r="E471" s="104"/>
      <c r="F471" s="104"/>
      <c r="G471" s="104"/>
      <c r="H471" s="104"/>
      <c r="I471" s="40"/>
      <c r="J471" s="40"/>
      <c r="K471" s="41"/>
    </row>
    <row r="472" spans="1:11">
      <c r="A472" s="102"/>
      <c r="B472" s="103"/>
      <c r="C472" s="103"/>
      <c r="D472" s="104"/>
      <c r="E472" s="104"/>
      <c r="F472" s="104"/>
      <c r="G472" s="104"/>
      <c r="H472" s="104"/>
      <c r="I472" s="40"/>
      <c r="J472" s="40"/>
      <c r="K472" s="41"/>
    </row>
    <row r="473" spans="1:11">
      <c r="A473" s="102"/>
      <c r="B473" s="103"/>
      <c r="C473" s="103"/>
      <c r="D473" s="104"/>
      <c r="E473" s="104"/>
      <c r="F473" s="104"/>
      <c r="G473" s="104"/>
      <c r="H473" s="104"/>
      <c r="I473" s="40"/>
      <c r="J473" s="40"/>
      <c r="K473" s="41"/>
    </row>
    <row r="474" spans="1:11">
      <c r="A474" s="102"/>
      <c r="B474" s="103"/>
      <c r="C474" s="103"/>
      <c r="D474" s="104"/>
      <c r="E474" s="104"/>
      <c r="F474" s="104"/>
      <c r="G474" s="104"/>
      <c r="H474" s="104"/>
      <c r="I474" s="40"/>
      <c r="J474" s="40"/>
      <c r="K474" s="41"/>
    </row>
    <row r="475" spans="1:11">
      <c r="A475" s="102"/>
      <c r="B475" s="103"/>
      <c r="C475" s="103"/>
      <c r="D475" s="104"/>
      <c r="E475" s="104"/>
      <c r="F475" s="104"/>
      <c r="G475" s="104"/>
      <c r="H475" s="104"/>
      <c r="I475" s="40"/>
      <c r="J475" s="40"/>
      <c r="K475" s="41"/>
    </row>
    <row r="476" spans="1:11">
      <c r="A476" s="102"/>
      <c r="B476" s="103"/>
      <c r="C476" s="103"/>
      <c r="D476" s="104"/>
      <c r="E476" s="104"/>
      <c r="F476" s="104"/>
      <c r="G476" s="104"/>
      <c r="H476" s="104"/>
      <c r="I476" s="40"/>
      <c r="J476" s="40"/>
      <c r="K476" s="41"/>
    </row>
    <row r="477" spans="1:11">
      <c r="A477" s="102"/>
      <c r="B477" s="103"/>
      <c r="C477" s="103"/>
      <c r="D477" s="104"/>
      <c r="E477" s="104"/>
      <c r="F477" s="104"/>
      <c r="G477" s="104"/>
      <c r="H477" s="104"/>
      <c r="I477" s="40"/>
      <c r="J477" s="40"/>
      <c r="K477" s="41"/>
    </row>
    <row r="478" spans="1:11">
      <c r="A478" s="102"/>
      <c r="B478" s="103"/>
      <c r="C478" s="103"/>
      <c r="D478" s="104"/>
      <c r="E478" s="104"/>
      <c r="F478" s="104"/>
      <c r="G478" s="104"/>
      <c r="H478" s="104"/>
      <c r="I478" s="40"/>
      <c r="J478" s="40"/>
      <c r="K478" s="41"/>
    </row>
    <row r="479" spans="1:11">
      <c r="A479" s="102"/>
      <c r="B479" s="103"/>
      <c r="C479" s="103"/>
      <c r="D479" s="104"/>
      <c r="E479" s="104"/>
      <c r="F479" s="104"/>
      <c r="G479" s="104"/>
      <c r="H479" s="104"/>
      <c r="I479" s="40"/>
      <c r="J479" s="40"/>
      <c r="K479" s="41"/>
    </row>
    <row r="480" spans="1:11">
      <c r="A480" s="102"/>
      <c r="B480" s="103"/>
      <c r="C480" s="103"/>
      <c r="D480" s="104"/>
      <c r="E480" s="104"/>
      <c r="F480" s="104"/>
      <c r="G480" s="104"/>
      <c r="H480" s="104"/>
      <c r="I480" s="40"/>
      <c r="J480" s="40"/>
      <c r="K480" s="41"/>
    </row>
    <row r="481" spans="1:11">
      <c r="A481" s="102"/>
      <c r="B481" s="103"/>
      <c r="C481" s="103"/>
      <c r="D481" s="104"/>
      <c r="E481" s="104"/>
      <c r="F481" s="104"/>
      <c r="G481" s="104"/>
      <c r="H481" s="104"/>
      <c r="I481" s="40"/>
      <c r="J481" s="40"/>
      <c r="K481" s="41"/>
    </row>
    <row r="482" spans="1:11">
      <c r="A482" s="102"/>
      <c r="B482" s="103"/>
      <c r="C482" s="103"/>
      <c r="D482" s="104"/>
      <c r="E482" s="104"/>
      <c r="F482" s="104"/>
      <c r="G482" s="104"/>
      <c r="H482" s="104"/>
      <c r="I482" s="40"/>
      <c r="J482" s="40"/>
      <c r="K482" s="41"/>
    </row>
    <row r="483" spans="1:11">
      <c r="A483" s="102"/>
      <c r="B483" s="103"/>
      <c r="C483" s="103"/>
      <c r="D483" s="104"/>
      <c r="E483" s="104"/>
      <c r="F483" s="104"/>
      <c r="G483" s="104"/>
      <c r="H483" s="104"/>
      <c r="I483" s="40"/>
      <c r="J483" s="40"/>
      <c r="K483" s="41"/>
    </row>
    <row r="484" spans="1:11">
      <c r="A484" s="102"/>
      <c r="B484" s="103"/>
      <c r="C484" s="103"/>
      <c r="D484" s="104"/>
      <c r="E484" s="104"/>
      <c r="F484" s="104"/>
      <c r="G484" s="104"/>
      <c r="H484" s="104"/>
      <c r="I484" s="40"/>
      <c r="J484" s="40"/>
      <c r="K484" s="41"/>
    </row>
    <row r="485" spans="1:11">
      <c r="A485" s="102"/>
      <c r="B485" s="103"/>
      <c r="C485" s="103"/>
      <c r="D485" s="104"/>
      <c r="E485" s="104"/>
      <c r="F485" s="104"/>
      <c r="G485" s="104"/>
      <c r="H485" s="104"/>
      <c r="I485" s="40"/>
      <c r="J485" s="40"/>
      <c r="K485" s="41"/>
    </row>
    <row r="486" spans="1:11">
      <c r="A486" s="102"/>
      <c r="B486" s="103"/>
      <c r="C486" s="103"/>
      <c r="D486" s="104"/>
      <c r="E486" s="104"/>
      <c r="F486" s="104"/>
      <c r="G486" s="104"/>
      <c r="H486" s="104"/>
      <c r="I486" s="40"/>
      <c r="J486" s="40"/>
      <c r="K486" s="41"/>
    </row>
    <row r="487" spans="1:11">
      <c r="A487" s="102"/>
      <c r="B487" s="103"/>
      <c r="C487" s="103"/>
      <c r="D487" s="104"/>
      <c r="E487" s="104"/>
      <c r="F487" s="104"/>
      <c r="G487" s="104"/>
      <c r="H487" s="104"/>
      <c r="I487" s="40"/>
      <c r="J487" s="40"/>
      <c r="K487" s="41"/>
    </row>
    <row r="488" spans="1:11">
      <c r="A488" s="102"/>
      <c r="B488" s="103"/>
      <c r="C488" s="103"/>
      <c r="D488" s="104"/>
      <c r="E488" s="104"/>
      <c r="F488" s="104"/>
      <c r="G488" s="104"/>
      <c r="H488" s="104"/>
      <c r="I488" s="40"/>
      <c r="J488" s="40"/>
      <c r="K488" s="41"/>
    </row>
    <row r="489" spans="1:11">
      <c r="A489" s="102"/>
      <c r="B489" s="103"/>
      <c r="C489" s="103"/>
      <c r="D489" s="104"/>
      <c r="E489" s="104"/>
      <c r="F489" s="104"/>
      <c r="G489" s="104"/>
      <c r="H489" s="104"/>
      <c r="I489" s="40"/>
      <c r="J489" s="40"/>
      <c r="K489" s="41"/>
    </row>
    <row r="490" spans="1:11">
      <c r="A490" s="102"/>
      <c r="B490" s="103"/>
      <c r="C490" s="103"/>
      <c r="D490" s="104"/>
      <c r="E490" s="104"/>
      <c r="F490" s="104"/>
      <c r="G490" s="104"/>
      <c r="H490" s="104"/>
      <c r="I490" s="40"/>
      <c r="J490" s="40"/>
      <c r="K490" s="41"/>
    </row>
    <row r="491" spans="1:11">
      <c r="A491" s="102"/>
      <c r="B491" s="103"/>
      <c r="C491" s="103"/>
      <c r="D491" s="104"/>
      <c r="E491" s="104"/>
      <c r="F491" s="104"/>
      <c r="G491" s="104"/>
      <c r="H491" s="104"/>
      <c r="I491" s="40"/>
      <c r="J491" s="40"/>
      <c r="K491" s="41"/>
    </row>
    <row r="492" spans="1:11">
      <c r="A492" s="102"/>
      <c r="B492" s="103"/>
      <c r="C492" s="103"/>
      <c r="D492" s="104"/>
      <c r="E492" s="104"/>
      <c r="F492" s="104"/>
      <c r="G492" s="104"/>
      <c r="H492" s="104"/>
      <c r="I492" s="40"/>
      <c r="J492" s="40"/>
      <c r="K492" s="41"/>
    </row>
    <row r="493" spans="1:11">
      <c r="A493" s="102"/>
      <c r="B493" s="103"/>
      <c r="C493" s="103"/>
      <c r="D493" s="104"/>
      <c r="E493" s="104"/>
      <c r="F493" s="104"/>
      <c r="G493" s="104"/>
      <c r="H493" s="104"/>
      <c r="I493" s="40"/>
      <c r="J493" s="40"/>
      <c r="K493" s="41"/>
    </row>
    <row r="494" spans="1:11">
      <c r="A494" s="102"/>
      <c r="B494" s="103"/>
      <c r="C494" s="103"/>
      <c r="D494" s="104"/>
      <c r="E494" s="104"/>
      <c r="F494" s="104"/>
      <c r="G494" s="104"/>
      <c r="H494" s="104"/>
      <c r="I494" s="40"/>
      <c r="J494" s="40"/>
      <c r="K494" s="41"/>
    </row>
    <row r="495" spans="1:11">
      <c r="A495" s="102"/>
      <c r="B495" s="103"/>
      <c r="C495" s="103"/>
      <c r="D495" s="104"/>
      <c r="E495" s="104"/>
      <c r="F495" s="104"/>
      <c r="G495" s="104"/>
      <c r="H495" s="104"/>
      <c r="I495" s="40"/>
      <c r="J495" s="40"/>
      <c r="K495" s="41"/>
    </row>
    <row r="496" spans="1:11">
      <c r="A496" s="102"/>
      <c r="B496" s="103"/>
      <c r="C496" s="103"/>
      <c r="D496" s="104"/>
      <c r="E496" s="104"/>
      <c r="F496" s="104"/>
      <c r="G496" s="104"/>
      <c r="H496" s="104"/>
      <c r="I496" s="40"/>
      <c r="J496" s="40"/>
      <c r="K496" s="41"/>
    </row>
    <row r="497" spans="1:11">
      <c r="A497" s="102"/>
      <c r="B497" s="103"/>
      <c r="C497" s="103"/>
      <c r="D497" s="104"/>
      <c r="E497" s="104"/>
      <c r="F497" s="104"/>
      <c r="G497" s="104"/>
      <c r="H497" s="104"/>
      <c r="I497" s="40"/>
      <c r="J497" s="40"/>
      <c r="K497" s="41"/>
    </row>
    <row r="498" spans="1:11">
      <c r="A498" s="102"/>
      <c r="B498" s="103"/>
      <c r="C498" s="103"/>
      <c r="D498" s="104"/>
      <c r="E498" s="104"/>
      <c r="F498" s="104"/>
      <c r="G498" s="104"/>
      <c r="H498" s="104"/>
      <c r="I498" s="40"/>
      <c r="J498" s="40"/>
      <c r="K498" s="41"/>
    </row>
    <row r="499" spans="1:11">
      <c r="A499" s="102"/>
      <c r="B499" s="103"/>
      <c r="C499" s="103"/>
      <c r="D499" s="104"/>
      <c r="E499" s="104"/>
      <c r="F499" s="104"/>
      <c r="G499" s="104"/>
      <c r="H499" s="104"/>
      <c r="I499" s="40"/>
      <c r="J499" s="40"/>
      <c r="K499" s="41"/>
    </row>
    <row r="500" spans="1:11">
      <c r="A500" s="102"/>
      <c r="B500" s="103"/>
      <c r="C500" s="103"/>
      <c r="D500" s="104"/>
      <c r="E500" s="104"/>
      <c r="F500" s="104"/>
      <c r="G500" s="104"/>
      <c r="H500" s="104"/>
      <c r="I500" s="40"/>
      <c r="J500" s="40"/>
      <c r="K500" s="41"/>
    </row>
    <row r="501" spans="1:11">
      <c r="A501" s="102"/>
      <c r="B501" s="103"/>
      <c r="C501" s="103"/>
      <c r="D501" s="104"/>
      <c r="E501" s="104"/>
      <c r="F501" s="104"/>
      <c r="G501" s="104"/>
      <c r="H501" s="104"/>
      <c r="I501" s="40"/>
      <c r="J501" s="40"/>
      <c r="K501" s="41"/>
    </row>
    <row r="502" spans="1:11">
      <c r="A502" s="102"/>
      <c r="B502" s="103"/>
      <c r="C502" s="103"/>
      <c r="D502" s="104"/>
      <c r="E502" s="104"/>
      <c r="F502" s="104"/>
      <c r="G502" s="104"/>
      <c r="H502" s="104"/>
      <c r="I502" s="40"/>
      <c r="J502" s="40"/>
      <c r="K502" s="41"/>
    </row>
    <row r="503" spans="1:11">
      <c r="A503" s="102"/>
      <c r="B503" s="103"/>
      <c r="C503" s="103"/>
      <c r="D503" s="104"/>
      <c r="E503" s="104"/>
      <c r="F503" s="104"/>
      <c r="G503" s="104"/>
      <c r="H503" s="104"/>
      <c r="I503" s="40"/>
      <c r="J503" s="40"/>
      <c r="K503" s="41"/>
    </row>
    <row r="504" spans="1:11">
      <c r="A504" s="102"/>
      <c r="B504" s="103"/>
      <c r="C504" s="103"/>
      <c r="D504" s="104"/>
      <c r="E504" s="104"/>
      <c r="F504" s="104"/>
      <c r="G504" s="104"/>
      <c r="H504" s="104"/>
      <c r="I504" s="40"/>
      <c r="J504" s="40"/>
      <c r="K504" s="41"/>
    </row>
    <row r="505" spans="1:11">
      <c r="A505" s="102"/>
      <c r="B505" s="103"/>
      <c r="C505" s="103"/>
      <c r="D505" s="104"/>
      <c r="E505" s="104"/>
      <c r="F505" s="104"/>
      <c r="G505" s="104"/>
      <c r="H505" s="104"/>
      <c r="I505" s="40"/>
      <c r="J505" s="40"/>
      <c r="K505" s="41"/>
    </row>
    <row r="506" spans="1:11">
      <c r="A506" s="102"/>
      <c r="B506" s="103"/>
      <c r="C506" s="103"/>
      <c r="D506" s="104"/>
      <c r="E506" s="104"/>
      <c r="F506" s="104"/>
      <c r="G506" s="104"/>
      <c r="H506" s="104"/>
      <c r="I506" s="40"/>
      <c r="J506" s="40"/>
      <c r="K506" s="41"/>
    </row>
    <row r="507" spans="1:11">
      <c r="A507" s="102"/>
      <c r="B507" s="103"/>
      <c r="C507" s="103"/>
      <c r="D507" s="104"/>
      <c r="E507" s="104"/>
      <c r="F507" s="104"/>
      <c r="G507" s="107"/>
      <c r="H507" s="107"/>
      <c r="I507" s="40"/>
      <c r="J507" s="40"/>
      <c r="K507" s="41"/>
    </row>
    <row r="508" spans="1:11">
      <c r="A508" s="102"/>
      <c r="B508" s="103"/>
      <c r="C508" s="103"/>
      <c r="D508" s="104"/>
      <c r="E508" s="104"/>
      <c r="F508" s="104"/>
      <c r="G508" s="107"/>
      <c r="H508" s="107"/>
      <c r="I508" s="40"/>
      <c r="J508" s="40"/>
      <c r="K508" s="41"/>
    </row>
    <row r="509" spans="1:11">
      <c r="A509" s="102"/>
      <c r="B509" s="103"/>
      <c r="C509" s="103"/>
      <c r="D509" s="104"/>
      <c r="E509" s="104"/>
      <c r="F509" s="104"/>
      <c r="G509" s="108"/>
      <c r="H509" s="109"/>
      <c r="I509" s="40"/>
      <c r="J509" s="40"/>
      <c r="K509" s="41"/>
    </row>
    <row r="510" spans="1:11">
      <c r="A510" s="102"/>
      <c r="B510" s="103"/>
      <c r="C510" s="103"/>
      <c r="D510" s="104"/>
      <c r="E510" s="104"/>
      <c r="F510" s="104"/>
      <c r="G510" s="108"/>
      <c r="H510" s="109"/>
      <c r="I510" s="40"/>
      <c r="J510" s="40"/>
      <c r="K510" s="41"/>
    </row>
    <row r="511" spans="1:11">
      <c r="A511" s="102"/>
      <c r="B511" s="103"/>
      <c r="C511" s="103"/>
      <c r="D511" s="104"/>
      <c r="E511" s="104"/>
      <c r="F511" s="104"/>
      <c r="G511" s="104"/>
      <c r="H511" s="104"/>
      <c r="I511" s="40"/>
      <c r="J511" s="40"/>
      <c r="K511" s="41"/>
    </row>
    <row r="512" spans="1:11">
      <c r="A512" s="102"/>
      <c r="B512" s="103"/>
      <c r="C512" s="103"/>
      <c r="D512" s="104"/>
      <c r="E512" s="104"/>
      <c r="F512" s="104"/>
      <c r="G512" s="104"/>
      <c r="H512" s="104"/>
      <c r="I512" s="40"/>
      <c r="J512" s="40"/>
      <c r="K512" s="41"/>
    </row>
    <row r="513" spans="1:11">
      <c r="A513" s="102"/>
      <c r="B513" s="103"/>
      <c r="C513" s="103"/>
      <c r="D513" s="104"/>
      <c r="E513" s="104"/>
      <c r="F513" s="104"/>
      <c r="G513" s="104"/>
      <c r="H513" s="104"/>
      <c r="I513" s="40"/>
      <c r="J513" s="40"/>
      <c r="K513" s="41"/>
    </row>
    <row r="514" spans="1:11">
      <c r="A514" s="102"/>
      <c r="B514" s="103"/>
      <c r="C514" s="103"/>
      <c r="D514" s="104"/>
      <c r="E514" s="104"/>
      <c r="F514" s="104"/>
      <c r="G514" s="104"/>
      <c r="H514" s="104"/>
      <c r="I514" s="40"/>
      <c r="J514" s="40"/>
      <c r="K514" s="41"/>
    </row>
    <row r="515" spans="1:11">
      <c r="A515" s="102"/>
      <c r="B515" s="103"/>
      <c r="C515" s="103"/>
      <c r="D515" s="104"/>
      <c r="E515" s="104"/>
      <c r="F515" s="104"/>
      <c r="G515" s="104"/>
      <c r="H515" s="104"/>
      <c r="I515" s="40"/>
      <c r="J515" s="40"/>
      <c r="K515" s="41"/>
    </row>
    <row r="516" spans="1:11">
      <c r="A516" s="102"/>
      <c r="B516" s="103"/>
      <c r="C516" s="103"/>
      <c r="D516" s="104"/>
      <c r="E516" s="104"/>
      <c r="F516" s="104"/>
      <c r="G516" s="104"/>
      <c r="H516" s="104"/>
      <c r="I516" s="40"/>
      <c r="J516" s="40"/>
      <c r="K516" s="41"/>
    </row>
    <row r="517" spans="1:11">
      <c r="A517" s="102"/>
      <c r="B517" s="103"/>
      <c r="C517" s="103"/>
      <c r="D517" s="104"/>
      <c r="E517" s="104"/>
      <c r="F517" s="104"/>
      <c r="G517" s="104"/>
      <c r="H517" s="104"/>
      <c r="I517" s="40"/>
      <c r="J517" s="40"/>
      <c r="K517" s="41"/>
    </row>
    <row r="518" spans="1:11">
      <c r="A518" s="102"/>
      <c r="B518" s="103"/>
      <c r="C518" s="103"/>
      <c r="D518" s="104"/>
      <c r="E518" s="104"/>
      <c r="F518" s="104"/>
      <c r="G518" s="104"/>
      <c r="H518" s="104"/>
      <c r="I518" s="40"/>
      <c r="J518" s="40"/>
      <c r="K518" s="42"/>
    </row>
    <row r="519" spans="1:11">
      <c r="A519" s="102"/>
      <c r="B519" s="103"/>
      <c r="C519" s="103"/>
      <c r="D519" s="104"/>
      <c r="E519" s="104"/>
      <c r="F519" s="104"/>
      <c r="G519" s="104"/>
      <c r="H519" s="104"/>
      <c r="I519" s="40"/>
      <c r="J519" s="40"/>
      <c r="K519" s="42"/>
    </row>
    <row r="520" spans="1:11">
      <c r="A520" s="102"/>
      <c r="B520" s="103"/>
      <c r="C520" s="103"/>
      <c r="D520" s="104"/>
      <c r="E520" s="104"/>
      <c r="F520" s="104"/>
      <c r="G520" s="104"/>
      <c r="H520" s="104"/>
      <c r="I520" s="40"/>
      <c r="J520" s="40"/>
      <c r="K520" s="42"/>
    </row>
    <row r="521" spans="1:11">
      <c r="A521" s="102"/>
      <c r="B521" s="103"/>
      <c r="C521" s="103"/>
      <c r="D521" s="104"/>
      <c r="E521" s="104"/>
      <c r="F521" s="104"/>
      <c r="G521" s="104"/>
      <c r="H521" s="104"/>
      <c r="I521" s="40"/>
      <c r="J521" s="40"/>
      <c r="K521" s="42"/>
    </row>
    <row r="522" spans="1:11">
      <c r="A522" s="102"/>
      <c r="B522" s="103"/>
      <c r="C522" s="103"/>
      <c r="D522" s="104"/>
      <c r="E522" s="104"/>
      <c r="F522" s="104"/>
      <c r="G522" s="104"/>
      <c r="H522" s="104"/>
      <c r="I522" s="40"/>
      <c r="J522" s="40"/>
      <c r="K522" s="42"/>
    </row>
    <row r="523" spans="1:11">
      <c r="A523" s="102"/>
      <c r="B523" s="103"/>
      <c r="C523" s="103"/>
      <c r="D523" s="104"/>
      <c r="E523" s="104"/>
      <c r="F523" s="104"/>
      <c r="G523" s="104"/>
      <c r="H523" s="104"/>
      <c r="I523" s="40"/>
      <c r="J523" s="40"/>
      <c r="K523" s="42"/>
    </row>
    <row r="524" spans="1:11">
      <c r="A524" s="102"/>
      <c r="B524" s="103"/>
      <c r="C524" s="103"/>
      <c r="D524" s="104"/>
      <c r="E524" s="104"/>
      <c r="F524" s="104"/>
      <c r="G524" s="104"/>
      <c r="H524" s="104"/>
      <c r="I524" s="40"/>
      <c r="J524" s="40"/>
      <c r="K524" s="42"/>
    </row>
    <row r="525" spans="1:11">
      <c r="A525" s="102"/>
      <c r="B525" s="103"/>
      <c r="C525" s="103"/>
      <c r="D525" s="102"/>
      <c r="E525" s="102"/>
      <c r="F525" s="102"/>
      <c r="G525" s="102"/>
      <c r="H525" s="102"/>
      <c r="I525" s="40"/>
      <c r="J525" s="40"/>
      <c r="K525" s="42"/>
    </row>
    <row r="526" spans="1:11">
      <c r="A526" s="102"/>
      <c r="B526" s="103"/>
      <c r="C526" s="103"/>
      <c r="D526" s="102"/>
      <c r="E526" s="102"/>
      <c r="F526" s="102"/>
      <c r="G526" s="102"/>
      <c r="H526" s="102"/>
      <c r="I526" s="40"/>
      <c r="J526" s="40"/>
      <c r="K526" s="42"/>
    </row>
    <row r="527" spans="1:11">
      <c r="A527" s="102"/>
      <c r="B527" s="103"/>
      <c r="C527" s="103"/>
      <c r="D527" s="104"/>
      <c r="E527" s="104"/>
      <c r="F527" s="104"/>
      <c r="G527" s="104"/>
      <c r="H527" s="104"/>
      <c r="I527" s="40"/>
      <c r="J527" s="40"/>
      <c r="K527" s="42"/>
    </row>
    <row r="528" spans="1:11">
      <c r="A528" s="102"/>
      <c r="B528" s="103"/>
      <c r="C528" s="103"/>
      <c r="D528" s="104"/>
      <c r="E528" s="104"/>
      <c r="F528" s="104"/>
      <c r="G528" s="104"/>
      <c r="H528" s="104"/>
      <c r="I528" s="40"/>
      <c r="J528" s="40"/>
      <c r="K528" s="42"/>
    </row>
    <row r="529" spans="1:11">
      <c r="A529" s="102"/>
      <c r="B529" s="103"/>
      <c r="C529" s="103"/>
      <c r="D529" s="104"/>
      <c r="E529" s="104"/>
      <c r="F529" s="104"/>
      <c r="G529" s="104"/>
      <c r="H529" s="104"/>
      <c r="I529" s="40"/>
      <c r="J529" s="40"/>
      <c r="K529" s="42"/>
    </row>
    <row r="530" spans="1:11">
      <c r="A530" s="117"/>
      <c r="B530" s="103"/>
      <c r="C530" s="103"/>
      <c r="D530" s="102"/>
      <c r="E530" s="102"/>
      <c r="F530" s="102"/>
      <c r="G530" s="102"/>
      <c r="H530" s="102"/>
    </row>
    <row r="531" spans="1:11">
      <c r="A531" s="102"/>
      <c r="B531" s="103"/>
      <c r="C531" s="103"/>
      <c r="D531" s="104"/>
      <c r="E531" s="104"/>
      <c r="F531" s="104"/>
      <c r="G531" s="104"/>
      <c r="H531" s="104"/>
      <c r="I531" s="40"/>
      <c r="J531" s="40"/>
      <c r="K531" s="42"/>
    </row>
    <row r="532" spans="1:11">
      <c r="A532" s="102"/>
      <c r="B532" s="103"/>
      <c r="C532" s="103"/>
      <c r="D532" s="104"/>
      <c r="E532" s="104"/>
      <c r="F532" s="104"/>
      <c r="G532" s="104"/>
      <c r="H532" s="104"/>
      <c r="I532" s="40"/>
      <c r="J532" s="40"/>
      <c r="K532" s="42"/>
    </row>
    <row r="533" spans="1:11">
      <c r="A533" s="102"/>
      <c r="B533" s="103"/>
      <c r="C533" s="103"/>
      <c r="D533" s="104"/>
      <c r="E533" s="104"/>
      <c r="F533" s="104"/>
      <c r="G533" s="104"/>
      <c r="H533" s="104"/>
      <c r="I533" s="40"/>
      <c r="J533" s="40"/>
      <c r="K533" s="42"/>
    </row>
    <row r="534" spans="1:11">
      <c r="A534" s="110"/>
      <c r="B534" s="103"/>
      <c r="C534" s="103"/>
      <c r="D534" s="104"/>
      <c r="E534" s="104"/>
      <c r="F534" s="104"/>
      <c r="G534" s="104"/>
      <c r="H534" s="104"/>
      <c r="I534" s="40"/>
      <c r="J534" s="40"/>
      <c r="K534" s="42"/>
    </row>
    <row r="535" spans="1:11">
      <c r="A535" s="110"/>
      <c r="B535" s="103"/>
      <c r="C535" s="103"/>
      <c r="D535" s="104"/>
      <c r="E535" s="104"/>
      <c r="F535" s="104"/>
      <c r="G535" s="104"/>
      <c r="H535" s="104"/>
      <c r="I535" s="40"/>
      <c r="J535" s="40"/>
      <c r="K535" s="42"/>
    </row>
    <row r="536" spans="1:11">
      <c r="A536" s="110"/>
      <c r="B536" s="103"/>
      <c r="C536" s="103"/>
      <c r="D536" s="104"/>
      <c r="E536" s="104"/>
      <c r="F536" s="104"/>
      <c r="G536" s="104"/>
      <c r="H536" s="104"/>
      <c r="I536" s="40"/>
      <c r="J536" s="40"/>
      <c r="K536" s="42"/>
    </row>
    <row r="537" spans="1:11">
      <c r="A537" s="110"/>
      <c r="B537" s="103"/>
      <c r="C537" s="103"/>
      <c r="D537" s="104"/>
      <c r="E537" s="104"/>
      <c r="F537" s="104"/>
      <c r="G537" s="104"/>
      <c r="H537" s="104"/>
      <c r="I537" s="40"/>
      <c r="J537" s="40"/>
      <c r="K537" s="42"/>
    </row>
    <row r="538" spans="1:11">
      <c r="A538" s="110"/>
      <c r="B538" s="103"/>
      <c r="C538" s="103"/>
      <c r="D538" s="104"/>
      <c r="E538" s="104"/>
      <c r="F538" s="104"/>
      <c r="G538" s="104"/>
      <c r="H538" s="104"/>
      <c r="I538" s="40"/>
      <c r="J538" s="40"/>
      <c r="K538" s="42"/>
    </row>
    <row r="539" spans="1:11">
      <c r="A539" s="110"/>
      <c r="B539" s="103"/>
      <c r="C539" s="103"/>
      <c r="D539" s="104"/>
      <c r="E539" s="104"/>
      <c r="F539" s="104"/>
      <c r="G539" s="104"/>
      <c r="H539" s="104"/>
      <c r="I539" s="40"/>
      <c r="J539" s="40"/>
      <c r="K539" s="42"/>
    </row>
    <row r="540" spans="1:11">
      <c r="A540" s="110"/>
      <c r="B540" s="103"/>
      <c r="C540" s="103"/>
      <c r="D540" s="104"/>
      <c r="E540" s="104"/>
      <c r="F540" s="104"/>
      <c r="G540" s="104"/>
      <c r="H540" s="104"/>
      <c r="I540" s="40"/>
      <c r="J540" s="40"/>
      <c r="K540" s="42"/>
    </row>
    <row r="541" spans="1:11">
      <c r="A541" s="110"/>
      <c r="B541" s="103"/>
      <c r="C541" s="103"/>
      <c r="D541" s="104"/>
      <c r="E541" s="104"/>
      <c r="F541" s="104"/>
      <c r="G541" s="104"/>
      <c r="H541" s="104"/>
      <c r="I541" s="40"/>
      <c r="J541" s="40"/>
      <c r="K541" s="42"/>
    </row>
    <row r="542" spans="1:11">
      <c r="A542" s="110"/>
      <c r="B542" s="103"/>
      <c r="C542" s="103"/>
      <c r="D542" s="104"/>
      <c r="E542" s="104"/>
      <c r="F542" s="104"/>
      <c r="G542" s="104"/>
      <c r="H542" s="104"/>
      <c r="I542" s="40"/>
      <c r="J542" s="40"/>
      <c r="K542" s="42"/>
    </row>
    <row r="543" spans="1:11">
      <c r="A543" s="110"/>
      <c r="B543" s="103"/>
      <c r="C543" s="103"/>
      <c r="D543" s="104"/>
      <c r="E543" s="104"/>
      <c r="F543" s="104"/>
      <c r="G543" s="104"/>
      <c r="H543" s="104"/>
      <c r="I543" s="40"/>
      <c r="J543" s="40"/>
      <c r="K543" s="42"/>
    </row>
    <row r="544" spans="1:11">
      <c r="A544" s="110"/>
      <c r="B544" s="103"/>
      <c r="C544" s="103"/>
      <c r="D544" s="104"/>
      <c r="E544" s="104"/>
      <c r="F544" s="104"/>
      <c r="G544" s="104"/>
      <c r="H544" s="104"/>
      <c r="I544" s="40"/>
      <c r="J544" s="40"/>
      <c r="K544" s="42"/>
    </row>
    <row r="545" spans="1:11">
      <c r="A545" s="110"/>
      <c r="B545" s="103"/>
      <c r="C545" s="103"/>
      <c r="D545" s="104"/>
      <c r="E545" s="104"/>
      <c r="F545" s="104"/>
      <c r="G545" s="104"/>
      <c r="H545" s="104"/>
      <c r="I545" s="40"/>
      <c r="J545" s="40"/>
      <c r="K545" s="42"/>
    </row>
    <row r="546" spans="1:11">
      <c r="A546" s="110"/>
      <c r="B546" s="103"/>
      <c r="C546" s="103"/>
      <c r="D546" s="104"/>
      <c r="E546" s="104"/>
      <c r="F546" s="104"/>
      <c r="G546" s="104"/>
      <c r="H546" s="104"/>
      <c r="I546" s="40"/>
      <c r="J546" s="40"/>
      <c r="K546" s="42"/>
    </row>
    <row r="547" spans="1:11">
      <c r="A547" s="110"/>
      <c r="B547" s="103"/>
      <c r="C547" s="103"/>
      <c r="D547" s="104"/>
      <c r="E547" s="104"/>
      <c r="F547" s="104"/>
      <c r="G547" s="104"/>
      <c r="H547" s="104"/>
      <c r="I547" s="40"/>
      <c r="J547" s="40"/>
      <c r="K547" s="42"/>
    </row>
    <row r="548" spans="1:11">
      <c r="A548" s="110"/>
      <c r="B548" s="103"/>
      <c r="C548" s="103"/>
      <c r="D548" s="104"/>
      <c r="E548" s="104"/>
      <c r="F548" s="104"/>
      <c r="G548" s="104"/>
      <c r="H548" s="104"/>
      <c r="I548" s="40"/>
      <c r="J548" s="40"/>
      <c r="K548" s="42"/>
    </row>
    <row r="549" spans="1:11">
      <c r="A549" s="110"/>
      <c r="B549" s="103"/>
      <c r="C549" s="103"/>
      <c r="D549" s="104"/>
      <c r="E549" s="104"/>
      <c r="F549" s="104"/>
      <c r="G549" s="104"/>
      <c r="H549" s="104"/>
      <c r="I549" s="40"/>
      <c r="J549" s="40"/>
      <c r="K549" s="42"/>
    </row>
    <row r="550" spans="1:11">
      <c r="A550" s="110"/>
      <c r="B550" s="103"/>
      <c r="C550" s="103"/>
      <c r="D550" s="104"/>
      <c r="E550" s="104"/>
      <c r="F550" s="104"/>
      <c r="G550" s="104"/>
      <c r="H550" s="104"/>
      <c r="I550" s="40"/>
      <c r="J550" s="40"/>
      <c r="K550" s="42"/>
    </row>
    <row r="551" spans="1:11">
      <c r="A551" s="110"/>
      <c r="B551" s="103"/>
      <c r="C551" s="103"/>
      <c r="D551" s="104"/>
      <c r="E551" s="104"/>
      <c r="F551" s="104"/>
      <c r="G551" s="104"/>
      <c r="H551" s="104"/>
      <c r="I551" s="40"/>
      <c r="J551" s="40"/>
      <c r="K551" s="42"/>
    </row>
    <row r="552" spans="1:11">
      <c r="A552" s="110"/>
      <c r="B552" s="103"/>
      <c r="C552" s="103"/>
      <c r="D552" s="104"/>
      <c r="E552" s="104"/>
      <c r="F552" s="104"/>
      <c r="G552" s="104"/>
      <c r="H552" s="104"/>
      <c r="I552" s="40"/>
      <c r="J552" s="40"/>
      <c r="K552" s="42"/>
    </row>
    <row r="553" spans="1:11">
      <c r="A553" s="110"/>
      <c r="B553" s="103"/>
      <c r="C553" s="103"/>
      <c r="D553" s="104"/>
      <c r="E553" s="104"/>
      <c r="F553" s="104"/>
      <c r="G553" s="104"/>
      <c r="H553" s="104"/>
      <c r="I553" s="40"/>
      <c r="J553" s="40"/>
      <c r="K553" s="42"/>
    </row>
    <row r="554" spans="1:11">
      <c r="A554" s="110"/>
      <c r="B554" s="103"/>
      <c r="C554" s="103"/>
      <c r="D554" s="104"/>
      <c r="E554" s="104"/>
      <c r="F554" s="104"/>
      <c r="G554" s="104"/>
      <c r="H554" s="104"/>
      <c r="I554" s="40"/>
      <c r="J554" s="40"/>
      <c r="K554" s="42"/>
    </row>
    <row r="555" spans="1:11">
      <c r="A555" s="110"/>
      <c r="B555" s="103"/>
      <c r="C555" s="103"/>
      <c r="D555" s="104"/>
      <c r="E555" s="104"/>
      <c r="F555" s="104"/>
      <c r="G555" s="104"/>
      <c r="H555" s="104"/>
      <c r="I555" s="40"/>
      <c r="J555" s="40"/>
      <c r="K555" s="42"/>
    </row>
    <row r="556" spans="1:11">
      <c r="A556" s="110"/>
      <c r="B556" s="103"/>
      <c r="C556" s="103"/>
      <c r="D556" s="104"/>
      <c r="E556" s="104"/>
      <c r="F556" s="104"/>
      <c r="G556" s="104"/>
      <c r="H556" s="104"/>
      <c r="I556" s="40"/>
      <c r="J556" s="40"/>
      <c r="K556" s="42"/>
    </row>
    <row r="557" spans="1:11">
      <c r="A557" s="110"/>
      <c r="B557" s="103"/>
      <c r="C557" s="103"/>
      <c r="D557" s="104"/>
      <c r="E557" s="104"/>
      <c r="F557" s="104"/>
      <c r="G557" s="104"/>
      <c r="H557" s="104"/>
      <c r="I557" s="40"/>
      <c r="J557" s="40"/>
      <c r="K557" s="42"/>
    </row>
    <row r="558" spans="1:11">
      <c r="A558" s="110"/>
      <c r="B558" s="103"/>
      <c r="C558" s="103"/>
      <c r="D558" s="104"/>
      <c r="E558" s="104"/>
      <c r="F558" s="104"/>
      <c r="G558" s="104"/>
      <c r="H558" s="104"/>
      <c r="I558" s="40"/>
      <c r="J558" s="40"/>
      <c r="K558" s="42"/>
    </row>
    <row r="559" spans="1:11">
      <c r="A559" s="110"/>
      <c r="B559" s="103"/>
      <c r="C559" s="103"/>
      <c r="D559" s="104"/>
      <c r="E559" s="104"/>
      <c r="F559" s="104"/>
      <c r="G559" s="104"/>
      <c r="H559" s="104"/>
      <c r="I559" s="40"/>
      <c r="J559" s="40"/>
      <c r="K559" s="42"/>
    </row>
    <row r="560" spans="1:11">
      <c r="A560" s="110"/>
      <c r="B560" s="103"/>
      <c r="C560" s="103"/>
      <c r="D560" s="104"/>
      <c r="E560" s="104"/>
      <c r="F560" s="104"/>
      <c r="G560" s="104"/>
      <c r="H560" s="104"/>
      <c r="I560" s="40"/>
      <c r="J560" s="40"/>
      <c r="K560" s="42"/>
    </row>
    <row r="561" spans="1:11">
      <c r="A561" s="110"/>
      <c r="B561" s="103"/>
      <c r="C561" s="103"/>
      <c r="D561" s="104"/>
      <c r="E561" s="104"/>
      <c r="F561" s="104"/>
      <c r="G561" s="104"/>
      <c r="H561" s="104"/>
      <c r="I561" s="40"/>
      <c r="J561" s="40"/>
      <c r="K561" s="42"/>
    </row>
    <row r="562" spans="1:11">
      <c r="A562" s="110"/>
      <c r="B562" s="103"/>
      <c r="C562" s="103"/>
      <c r="D562" s="104"/>
      <c r="E562" s="104"/>
      <c r="F562" s="104"/>
      <c r="G562" s="104"/>
      <c r="H562" s="104"/>
      <c r="I562" s="40"/>
      <c r="J562" s="40"/>
      <c r="K562" s="42"/>
    </row>
    <row r="563" spans="1:11">
      <c r="A563" s="110"/>
      <c r="B563" s="103"/>
      <c r="C563" s="103"/>
      <c r="D563" s="104"/>
      <c r="E563" s="104"/>
      <c r="F563" s="104"/>
      <c r="G563" s="104"/>
      <c r="H563" s="104"/>
      <c r="I563" s="40"/>
      <c r="J563" s="40"/>
      <c r="K563" s="42"/>
    </row>
    <row r="564" spans="1:11">
      <c r="A564" s="110"/>
      <c r="B564" s="103"/>
      <c r="C564" s="103"/>
      <c r="D564" s="104"/>
      <c r="E564" s="104"/>
      <c r="F564" s="104"/>
      <c r="G564" s="104"/>
      <c r="H564" s="104"/>
      <c r="I564" s="40"/>
      <c r="J564" s="40"/>
      <c r="K564" s="42"/>
    </row>
    <row r="565" spans="1:11">
      <c r="A565" s="110"/>
      <c r="B565" s="103"/>
      <c r="C565" s="103"/>
      <c r="D565" s="104"/>
      <c r="E565" s="104"/>
      <c r="F565" s="104"/>
      <c r="G565" s="104"/>
      <c r="H565" s="104"/>
      <c r="I565" s="40"/>
      <c r="J565" s="40"/>
      <c r="K565" s="42"/>
    </row>
    <row r="566" spans="1:11">
      <c r="A566" s="110"/>
      <c r="B566" s="103"/>
      <c r="C566" s="103"/>
      <c r="D566" s="104"/>
      <c r="E566" s="104"/>
      <c r="F566" s="104"/>
      <c r="G566" s="104"/>
      <c r="H566" s="104"/>
      <c r="I566" s="40"/>
      <c r="J566" s="40"/>
      <c r="K566" s="42"/>
    </row>
    <row r="567" spans="1:11">
      <c r="A567" s="110"/>
      <c r="B567" s="103"/>
      <c r="C567" s="103"/>
      <c r="D567" s="104"/>
      <c r="E567" s="104"/>
      <c r="F567" s="104"/>
      <c r="G567" s="104"/>
      <c r="H567" s="104"/>
      <c r="I567" s="40"/>
      <c r="J567" s="40"/>
      <c r="K567" s="42"/>
    </row>
    <row r="568" spans="1:11">
      <c r="A568" s="110"/>
      <c r="B568" s="103"/>
      <c r="C568" s="103"/>
      <c r="D568" s="104"/>
      <c r="E568" s="104"/>
      <c r="F568" s="104"/>
      <c r="G568" s="104"/>
      <c r="H568" s="104"/>
      <c r="I568" s="40"/>
      <c r="J568" s="40"/>
      <c r="K568" s="42"/>
    </row>
    <row r="569" spans="1:11">
      <c r="A569" s="110"/>
      <c r="B569" s="103"/>
      <c r="C569" s="103"/>
      <c r="D569" s="104"/>
      <c r="E569" s="104"/>
      <c r="F569" s="104"/>
      <c r="G569" s="104"/>
      <c r="H569" s="104"/>
      <c r="I569" s="40"/>
      <c r="J569" s="40"/>
      <c r="K569" s="42"/>
    </row>
    <row r="570" spans="1:11">
      <c r="A570" s="110"/>
      <c r="B570" s="103"/>
      <c r="C570" s="103"/>
      <c r="D570" s="104"/>
      <c r="E570" s="104"/>
      <c r="F570" s="104"/>
      <c r="G570" s="104"/>
      <c r="H570" s="104"/>
      <c r="I570" s="40"/>
      <c r="J570" s="40"/>
      <c r="K570" s="42"/>
    </row>
    <row r="571" spans="1:11">
      <c r="A571" s="110"/>
      <c r="B571" s="103"/>
      <c r="C571" s="103"/>
      <c r="D571" s="104"/>
      <c r="E571" s="104"/>
      <c r="F571" s="104"/>
      <c r="G571" s="104"/>
      <c r="H571" s="104"/>
      <c r="I571" s="40"/>
      <c r="J571" s="40"/>
      <c r="K571" s="42"/>
    </row>
    <row r="572" spans="1:11">
      <c r="A572" s="110"/>
      <c r="B572" s="103"/>
      <c r="C572" s="103"/>
      <c r="D572" s="104"/>
      <c r="E572" s="104"/>
      <c r="F572" s="104"/>
      <c r="G572" s="104"/>
      <c r="H572" s="104"/>
      <c r="I572" s="40"/>
      <c r="J572" s="40"/>
      <c r="K572" s="42"/>
    </row>
    <row r="573" spans="1:11">
      <c r="A573" s="110"/>
      <c r="B573" s="103"/>
      <c r="C573" s="103"/>
      <c r="D573" s="104"/>
      <c r="E573" s="104"/>
      <c r="F573" s="104"/>
      <c r="G573" s="104"/>
      <c r="H573" s="104"/>
      <c r="I573" s="40"/>
      <c r="J573" s="40"/>
      <c r="K573" s="42"/>
    </row>
    <row r="574" spans="1:11">
      <c r="A574" s="110"/>
      <c r="B574" s="103"/>
      <c r="C574" s="103"/>
      <c r="D574" s="104"/>
      <c r="E574" s="104"/>
      <c r="F574" s="104"/>
      <c r="G574" s="104"/>
      <c r="H574" s="104"/>
      <c r="I574" s="40"/>
      <c r="J574" s="40"/>
      <c r="K574" s="42"/>
    </row>
    <row r="575" spans="1:11">
      <c r="A575" s="110"/>
      <c r="B575" s="103"/>
      <c r="C575" s="103"/>
      <c r="D575" s="104"/>
      <c r="E575" s="104"/>
      <c r="F575" s="104"/>
      <c r="G575" s="104"/>
      <c r="H575" s="104"/>
      <c r="I575" s="40"/>
      <c r="J575" s="40"/>
      <c r="K575" s="42"/>
    </row>
    <row r="576" spans="1:11">
      <c r="A576" s="110"/>
      <c r="B576" s="103"/>
      <c r="C576" s="103"/>
      <c r="D576" s="104"/>
      <c r="E576" s="104"/>
      <c r="F576" s="104"/>
      <c r="G576" s="104"/>
      <c r="H576" s="104"/>
      <c r="I576" s="40"/>
      <c r="J576" s="40"/>
      <c r="K576" s="42"/>
    </row>
    <row r="577" spans="1:11">
      <c r="A577" s="110"/>
      <c r="B577" s="103"/>
      <c r="C577" s="103"/>
      <c r="D577" s="104"/>
      <c r="E577" s="104"/>
      <c r="F577" s="104"/>
      <c r="G577" s="104"/>
      <c r="H577" s="104"/>
      <c r="I577" s="40"/>
      <c r="J577" s="40"/>
      <c r="K577" s="42"/>
    </row>
    <row r="578" spans="1:11">
      <c r="A578" s="110"/>
      <c r="B578" s="103"/>
      <c r="C578" s="103"/>
      <c r="D578" s="104"/>
      <c r="E578" s="104"/>
      <c r="F578" s="104"/>
      <c r="G578" s="104"/>
      <c r="H578" s="104"/>
      <c r="I578" s="40"/>
      <c r="J578" s="40"/>
      <c r="K578" s="42"/>
    </row>
    <row r="579" spans="1:11">
      <c r="A579" s="110"/>
      <c r="B579" s="103"/>
      <c r="C579" s="103"/>
      <c r="D579" s="104"/>
      <c r="E579" s="104"/>
      <c r="F579" s="104"/>
      <c r="G579" s="104"/>
      <c r="H579" s="104"/>
      <c r="I579" s="40"/>
      <c r="J579" s="40"/>
      <c r="K579" s="42"/>
    </row>
    <row r="580" spans="1:11">
      <c r="A580" s="110"/>
      <c r="B580" s="103"/>
      <c r="C580" s="103"/>
      <c r="D580" s="104"/>
      <c r="E580" s="104"/>
      <c r="F580" s="104"/>
      <c r="G580" s="104"/>
      <c r="H580" s="104"/>
      <c r="I580" s="40"/>
      <c r="J580" s="40"/>
      <c r="K580" s="42"/>
    </row>
    <row r="581" spans="1:11">
      <c r="A581" s="110"/>
      <c r="B581" s="103"/>
      <c r="C581" s="103"/>
      <c r="D581" s="104"/>
      <c r="E581" s="104"/>
      <c r="F581" s="104"/>
      <c r="G581" s="104"/>
      <c r="H581" s="104"/>
      <c r="I581" s="40"/>
      <c r="J581" s="40"/>
      <c r="K581" s="42"/>
    </row>
    <row r="582" spans="1:11">
      <c r="A582" s="110"/>
      <c r="B582" s="103"/>
      <c r="C582" s="103"/>
      <c r="D582" s="104"/>
      <c r="E582" s="104"/>
      <c r="F582" s="104"/>
      <c r="G582" s="104"/>
      <c r="H582" s="104"/>
      <c r="I582" s="40"/>
      <c r="J582" s="40"/>
      <c r="K582" s="42"/>
    </row>
    <row r="583" spans="1:11">
      <c r="A583" s="110"/>
      <c r="B583" s="103"/>
      <c r="C583" s="103"/>
      <c r="D583" s="104"/>
      <c r="E583" s="104"/>
      <c r="F583" s="104"/>
      <c r="G583" s="104"/>
      <c r="H583" s="104"/>
      <c r="I583" s="40"/>
      <c r="J583" s="40"/>
      <c r="K583" s="42"/>
    </row>
    <row r="584" spans="1:11">
      <c r="A584" s="110"/>
      <c r="B584" s="103"/>
      <c r="C584" s="103"/>
      <c r="D584" s="104"/>
      <c r="E584" s="104"/>
      <c r="F584" s="104"/>
      <c r="G584" s="104"/>
      <c r="H584" s="104"/>
      <c r="I584" s="40"/>
      <c r="J584" s="40"/>
      <c r="K584" s="42"/>
    </row>
    <row r="585" spans="1:11">
      <c r="A585" s="110"/>
      <c r="B585" s="103"/>
      <c r="C585" s="103"/>
      <c r="D585" s="104"/>
      <c r="E585" s="104"/>
      <c r="F585" s="104"/>
      <c r="G585" s="104"/>
      <c r="H585" s="104"/>
      <c r="I585" s="40"/>
      <c r="J585" s="40"/>
      <c r="K585" s="42"/>
    </row>
    <row r="586" spans="1:11">
      <c r="A586" s="110"/>
      <c r="B586" s="103"/>
      <c r="C586" s="103"/>
      <c r="D586" s="104"/>
      <c r="E586" s="104"/>
      <c r="F586" s="104"/>
      <c r="G586" s="104"/>
      <c r="H586" s="104"/>
      <c r="I586" s="40"/>
      <c r="J586" s="40"/>
      <c r="K586" s="42"/>
    </row>
    <row r="587" spans="1:11">
      <c r="A587" s="110"/>
      <c r="B587" s="103"/>
      <c r="C587" s="103"/>
      <c r="D587" s="104"/>
      <c r="E587" s="104"/>
      <c r="F587" s="104"/>
      <c r="G587" s="104"/>
      <c r="H587" s="104"/>
      <c r="I587" s="40"/>
      <c r="J587" s="40"/>
      <c r="K587" s="42"/>
    </row>
    <row r="588" spans="1:11">
      <c r="A588" s="110"/>
      <c r="B588" s="103"/>
      <c r="C588" s="103"/>
      <c r="D588" s="104"/>
      <c r="E588" s="104"/>
      <c r="F588" s="104"/>
      <c r="G588" s="104"/>
      <c r="H588" s="104"/>
      <c r="I588" s="40"/>
      <c r="J588" s="40"/>
      <c r="K588" s="42"/>
    </row>
    <row r="589" spans="1:11">
      <c r="A589" s="110"/>
      <c r="B589" s="103"/>
      <c r="C589" s="103"/>
      <c r="D589" s="104"/>
      <c r="E589" s="104"/>
      <c r="F589" s="104"/>
      <c r="G589" s="104"/>
      <c r="H589" s="104"/>
      <c r="I589" s="40"/>
      <c r="J589" s="40"/>
      <c r="K589" s="42"/>
    </row>
    <row r="590" spans="1:11">
      <c r="A590" s="102"/>
      <c r="B590" s="103"/>
      <c r="C590" s="103"/>
      <c r="D590" s="104"/>
      <c r="E590" s="104"/>
      <c r="F590" s="104"/>
      <c r="G590" s="104"/>
      <c r="H590" s="104"/>
      <c r="I590" s="37"/>
      <c r="J590" s="37"/>
      <c r="K590" s="37"/>
    </row>
    <row r="591" spans="1:11">
      <c r="A591" s="102"/>
      <c r="B591" s="103"/>
      <c r="C591" s="103"/>
      <c r="D591" s="104"/>
      <c r="E591" s="104"/>
      <c r="F591" s="104"/>
      <c r="G591" s="104"/>
      <c r="H591" s="104"/>
      <c r="I591" s="37"/>
      <c r="J591" s="37"/>
      <c r="K591" s="37"/>
    </row>
    <row r="592" spans="1:11">
      <c r="A592" s="102"/>
      <c r="B592" s="103"/>
      <c r="C592" s="103"/>
      <c r="D592" s="104"/>
      <c r="E592" s="104"/>
      <c r="F592" s="104"/>
      <c r="G592" s="104"/>
      <c r="H592" s="104"/>
      <c r="I592" s="37"/>
      <c r="J592" s="37"/>
      <c r="K592" s="37"/>
    </row>
    <row r="593" spans="1:11">
      <c r="A593" s="102"/>
      <c r="B593" s="103"/>
      <c r="C593" s="103"/>
      <c r="D593" s="104"/>
      <c r="E593" s="104"/>
      <c r="F593" s="104"/>
      <c r="G593" s="104"/>
      <c r="H593" s="104"/>
      <c r="I593" s="37"/>
      <c r="J593" s="37"/>
      <c r="K593" s="37"/>
    </row>
    <row r="594" spans="1:11">
      <c r="A594" s="102"/>
      <c r="B594" s="103"/>
      <c r="C594" s="103"/>
      <c r="D594" s="104"/>
      <c r="E594" s="104"/>
      <c r="F594" s="104"/>
      <c r="G594" s="104"/>
      <c r="H594" s="104"/>
      <c r="I594" s="37"/>
      <c r="J594" s="37"/>
      <c r="K594" s="37"/>
    </row>
    <row r="595" spans="1:11">
      <c r="A595" s="102"/>
      <c r="B595" s="103"/>
      <c r="C595" s="103"/>
      <c r="D595" s="104"/>
      <c r="E595" s="104"/>
      <c r="F595" s="104"/>
      <c r="G595" s="104"/>
      <c r="H595" s="104"/>
      <c r="I595" s="37"/>
      <c r="J595" s="37"/>
      <c r="K595" s="37"/>
    </row>
    <row r="596" spans="1:11">
      <c r="A596" s="102"/>
      <c r="B596" s="103"/>
      <c r="C596" s="103"/>
      <c r="D596" s="104"/>
      <c r="E596" s="104"/>
      <c r="F596" s="104"/>
      <c r="G596" s="104"/>
      <c r="H596" s="104"/>
      <c r="I596" s="37"/>
      <c r="J596" s="37"/>
      <c r="K596" s="37"/>
    </row>
    <row r="597" spans="1:11">
      <c r="A597" s="102"/>
      <c r="B597" s="103"/>
      <c r="C597" s="103"/>
      <c r="D597" s="104"/>
      <c r="E597" s="104"/>
      <c r="F597" s="104"/>
      <c r="G597" s="104"/>
      <c r="H597" s="104"/>
      <c r="I597" s="37"/>
      <c r="J597" s="37"/>
      <c r="K597" s="37"/>
    </row>
    <row r="598" spans="1:11">
      <c r="A598" s="102"/>
      <c r="B598" s="103"/>
      <c r="C598" s="103"/>
      <c r="D598" s="104"/>
      <c r="E598" s="104"/>
      <c r="F598" s="104"/>
      <c r="G598" s="104"/>
      <c r="H598" s="104"/>
      <c r="I598" s="37"/>
      <c r="J598" s="37"/>
      <c r="K598" s="37"/>
    </row>
    <row r="599" spans="1:11">
      <c r="A599" s="102"/>
      <c r="B599" s="103"/>
      <c r="C599" s="103"/>
      <c r="D599" s="104"/>
      <c r="E599" s="104"/>
      <c r="F599" s="104"/>
      <c r="G599" s="104"/>
      <c r="H599" s="104"/>
      <c r="I599" s="37"/>
      <c r="J599" s="37"/>
      <c r="K599" s="37"/>
    </row>
    <row r="600" spans="1:11">
      <c r="A600" s="102"/>
      <c r="B600" s="103"/>
      <c r="C600" s="103"/>
      <c r="D600" s="104"/>
      <c r="E600" s="104"/>
      <c r="F600" s="104"/>
      <c r="G600" s="104"/>
      <c r="H600" s="104"/>
      <c r="I600" s="37"/>
      <c r="J600" s="37"/>
      <c r="K600" s="37"/>
    </row>
    <row r="601" spans="1:11">
      <c r="A601" s="102"/>
      <c r="B601" s="103"/>
      <c r="C601" s="103"/>
      <c r="D601" s="104"/>
      <c r="E601" s="104"/>
      <c r="F601" s="104"/>
      <c r="G601" s="104"/>
      <c r="H601" s="104"/>
      <c r="I601" s="37"/>
      <c r="J601" s="37"/>
      <c r="K601" s="37"/>
    </row>
    <row r="602" spans="1:11">
      <c r="A602" s="102"/>
      <c r="B602" s="103"/>
      <c r="C602" s="103"/>
      <c r="D602" s="104"/>
      <c r="E602" s="104"/>
      <c r="F602" s="104"/>
      <c r="G602" s="104"/>
      <c r="H602" s="104"/>
      <c r="I602" s="37"/>
      <c r="J602" s="37"/>
      <c r="K602" s="37"/>
    </row>
    <row r="603" spans="1:11">
      <c r="A603" s="102"/>
      <c r="B603" s="103"/>
      <c r="C603" s="103"/>
      <c r="D603" s="104"/>
      <c r="E603" s="104"/>
      <c r="F603" s="104"/>
      <c r="G603" s="104"/>
      <c r="H603" s="104"/>
      <c r="I603" s="37"/>
      <c r="J603" s="37"/>
      <c r="K603" s="37"/>
    </row>
    <row r="604" spans="1:11">
      <c r="A604" s="102"/>
      <c r="B604" s="103"/>
      <c r="C604" s="103"/>
      <c r="D604" s="104"/>
      <c r="E604" s="104"/>
      <c r="F604" s="104"/>
      <c r="G604" s="104"/>
      <c r="H604" s="104"/>
      <c r="I604" s="37"/>
      <c r="J604" s="37"/>
      <c r="K604" s="37"/>
    </row>
    <row r="605" spans="1:11">
      <c r="A605" s="102"/>
      <c r="B605" s="103"/>
      <c r="C605" s="103"/>
      <c r="D605" s="104"/>
      <c r="E605" s="104"/>
      <c r="F605" s="104"/>
      <c r="G605" s="104"/>
      <c r="H605" s="104"/>
      <c r="I605" s="37"/>
      <c r="J605" s="37"/>
      <c r="K605" s="37"/>
    </row>
    <row r="606" spans="1:11">
      <c r="A606" s="102"/>
      <c r="B606" s="103"/>
      <c r="C606" s="103"/>
      <c r="D606" s="104"/>
      <c r="E606" s="104"/>
      <c r="F606" s="104"/>
      <c r="G606" s="104"/>
      <c r="H606" s="104"/>
      <c r="I606" s="37"/>
      <c r="J606" s="37"/>
      <c r="K606" s="37"/>
    </row>
    <row r="607" spans="1:11">
      <c r="A607" s="102"/>
      <c r="B607" s="103"/>
      <c r="C607" s="103"/>
      <c r="D607" s="104"/>
      <c r="E607" s="104"/>
      <c r="F607" s="104"/>
      <c r="G607" s="104"/>
      <c r="H607" s="104"/>
      <c r="I607" s="37"/>
      <c r="J607" s="37"/>
      <c r="K607" s="37"/>
    </row>
    <row r="608" spans="1:11">
      <c r="A608" s="102"/>
      <c r="B608" s="103"/>
      <c r="C608" s="103"/>
      <c r="D608" s="104"/>
      <c r="E608" s="104"/>
      <c r="F608" s="104"/>
      <c r="G608" s="104"/>
      <c r="H608" s="104"/>
      <c r="I608" s="37"/>
      <c r="J608" s="37"/>
      <c r="K608" s="37"/>
    </row>
    <row r="609" spans="1:11">
      <c r="A609" s="102"/>
      <c r="B609" s="103"/>
      <c r="C609" s="103"/>
      <c r="D609" s="104"/>
      <c r="E609" s="104"/>
      <c r="F609" s="104"/>
      <c r="G609" s="104"/>
      <c r="H609" s="104"/>
      <c r="I609" s="37"/>
      <c r="J609" s="37"/>
      <c r="K609" s="37"/>
    </row>
    <row r="610" spans="1:11">
      <c r="A610" s="102"/>
      <c r="B610" s="103"/>
      <c r="C610" s="103"/>
      <c r="D610" s="104"/>
      <c r="E610" s="104"/>
      <c r="F610" s="104"/>
      <c r="G610" s="104"/>
      <c r="H610" s="104"/>
      <c r="I610" s="37"/>
      <c r="J610" s="37"/>
      <c r="K610" s="37"/>
    </row>
    <row r="611" spans="1:11">
      <c r="A611" s="102"/>
      <c r="B611" s="103"/>
      <c r="C611" s="103"/>
      <c r="D611" s="104"/>
      <c r="E611" s="104"/>
      <c r="F611" s="104"/>
      <c r="G611" s="104"/>
      <c r="H611" s="104"/>
      <c r="I611" s="37"/>
      <c r="J611" s="37"/>
      <c r="K611" s="37"/>
    </row>
    <row r="612" spans="1:11">
      <c r="A612" s="102"/>
      <c r="B612" s="103"/>
      <c r="C612" s="103"/>
      <c r="D612" s="104"/>
      <c r="E612" s="104"/>
      <c r="F612" s="104"/>
      <c r="G612" s="104"/>
      <c r="H612" s="104"/>
      <c r="I612" s="37"/>
      <c r="J612" s="37"/>
      <c r="K612" s="37"/>
    </row>
    <row r="613" spans="1:11">
      <c r="A613" s="102"/>
      <c r="B613" s="103"/>
      <c r="C613" s="103"/>
      <c r="D613" s="104"/>
      <c r="E613" s="104"/>
      <c r="F613" s="104"/>
      <c r="G613" s="104"/>
      <c r="H613" s="104"/>
      <c r="I613" s="37"/>
      <c r="J613" s="37"/>
      <c r="K613" s="37"/>
    </row>
    <row r="614" spans="1:11">
      <c r="A614" s="102"/>
      <c r="B614" s="103"/>
      <c r="C614" s="103"/>
      <c r="D614" s="104"/>
      <c r="E614" s="104"/>
      <c r="F614" s="104"/>
      <c r="G614" s="104"/>
      <c r="H614" s="104"/>
      <c r="I614" s="37"/>
      <c r="J614" s="37"/>
      <c r="K614" s="37"/>
    </row>
    <row r="615" spans="1:11">
      <c r="A615" s="102"/>
      <c r="B615" s="103"/>
      <c r="C615" s="103"/>
      <c r="D615" s="104"/>
      <c r="E615" s="104"/>
      <c r="F615" s="104"/>
      <c r="G615" s="104"/>
      <c r="H615" s="104"/>
      <c r="I615" s="37"/>
      <c r="J615" s="37"/>
      <c r="K615" s="37"/>
    </row>
    <row r="616" spans="1:11">
      <c r="A616" s="102"/>
      <c r="B616" s="103"/>
      <c r="C616" s="103"/>
      <c r="D616" s="104"/>
      <c r="E616" s="104"/>
      <c r="F616" s="104"/>
      <c r="G616" s="104"/>
      <c r="H616" s="104"/>
      <c r="I616" s="37"/>
      <c r="J616" s="37"/>
      <c r="K616" s="37"/>
    </row>
    <row r="617" spans="1:11">
      <c r="A617" s="102"/>
      <c r="B617" s="103"/>
      <c r="C617" s="103"/>
      <c r="D617" s="104"/>
      <c r="E617" s="104"/>
      <c r="F617" s="104"/>
      <c r="G617" s="104"/>
      <c r="H617" s="104"/>
      <c r="I617" s="37"/>
      <c r="J617" s="37"/>
      <c r="K617" s="37"/>
    </row>
    <row r="618" spans="1:11">
      <c r="A618" s="102"/>
      <c r="B618" s="103"/>
      <c r="C618" s="103"/>
      <c r="D618" s="104"/>
      <c r="E618" s="104"/>
      <c r="F618" s="104"/>
      <c r="G618" s="104"/>
      <c r="H618" s="104"/>
      <c r="I618" s="37"/>
      <c r="J618" s="37"/>
      <c r="K618" s="37"/>
    </row>
    <row r="619" spans="1:11">
      <c r="A619" s="102"/>
      <c r="B619" s="103"/>
      <c r="C619" s="103"/>
      <c r="D619" s="104"/>
      <c r="E619" s="104"/>
      <c r="F619" s="104"/>
      <c r="G619" s="104"/>
      <c r="H619" s="104"/>
      <c r="I619" s="37"/>
      <c r="J619" s="37"/>
      <c r="K619" s="37"/>
    </row>
    <row r="620" spans="1:11">
      <c r="A620" s="102"/>
      <c r="B620" s="103"/>
      <c r="C620" s="103"/>
      <c r="D620" s="104"/>
      <c r="E620" s="104"/>
      <c r="F620" s="104"/>
      <c r="G620" s="104"/>
      <c r="H620" s="104"/>
      <c r="I620" s="37"/>
      <c r="J620" s="37"/>
      <c r="K620" s="37"/>
    </row>
    <row r="621" spans="1:11">
      <c r="A621" s="102"/>
      <c r="B621" s="103"/>
      <c r="C621" s="103"/>
      <c r="D621" s="104"/>
      <c r="E621" s="104"/>
      <c r="F621" s="104"/>
      <c r="G621" s="104"/>
      <c r="H621" s="104"/>
      <c r="I621" s="37"/>
      <c r="J621" s="37"/>
      <c r="K621" s="37"/>
    </row>
    <row r="622" spans="1:11">
      <c r="A622" s="102"/>
      <c r="B622" s="103"/>
      <c r="C622" s="103"/>
      <c r="D622" s="104"/>
      <c r="E622" s="104"/>
      <c r="F622" s="104"/>
      <c r="G622" s="104"/>
      <c r="H622" s="104"/>
      <c r="I622" s="37"/>
      <c r="J622" s="37"/>
      <c r="K622" s="37"/>
    </row>
    <row r="623" spans="1:11">
      <c r="A623" s="102"/>
      <c r="B623" s="103"/>
      <c r="C623" s="103"/>
      <c r="D623" s="104"/>
      <c r="E623" s="104"/>
      <c r="F623" s="104"/>
      <c r="G623" s="104"/>
      <c r="H623" s="104"/>
      <c r="I623" s="37"/>
      <c r="J623" s="37"/>
      <c r="K623" s="37"/>
    </row>
    <row r="624" spans="1:11">
      <c r="A624" s="102"/>
      <c r="B624" s="103"/>
      <c r="C624" s="103"/>
      <c r="D624" s="104"/>
      <c r="E624" s="104"/>
      <c r="F624" s="104"/>
      <c r="G624" s="104"/>
      <c r="H624" s="104"/>
      <c r="I624" s="37"/>
      <c r="J624" s="37"/>
      <c r="K624" s="37"/>
    </row>
    <row r="625" spans="1:11">
      <c r="A625" s="102"/>
      <c r="B625" s="103"/>
      <c r="C625" s="103"/>
      <c r="D625" s="104"/>
      <c r="E625" s="104"/>
      <c r="F625" s="104"/>
      <c r="G625" s="104"/>
      <c r="H625" s="104"/>
      <c r="I625" s="37"/>
      <c r="J625" s="37"/>
      <c r="K625" s="37"/>
    </row>
    <row r="626" spans="1:11">
      <c r="A626" s="102"/>
      <c r="B626" s="103"/>
      <c r="C626" s="103"/>
      <c r="D626" s="104"/>
      <c r="E626" s="104"/>
      <c r="F626" s="104"/>
      <c r="G626" s="104"/>
      <c r="H626" s="104"/>
      <c r="I626" s="37"/>
      <c r="J626" s="37"/>
      <c r="K626" s="37"/>
    </row>
    <row r="627" spans="1:11">
      <c r="A627" s="102"/>
      <c r="B627" s="103"/>
      <c r="C627" s="103"/>
      <c r="D627" s="104"/>
      <c r="E627" s="104"/>
      <c r="F627" s="104"/>
      <c r="G627" s="104"/>
      <c r="H627" s="104"/>
      <c r="I627" s="37"/>
      <c r="J627" s="37"/>
      <c r="K627" s="37"/>
    </row>
    <row r="628" spans="1:11">
      <c r="A628" s="102"/>
      <c r="B628" s="103"/>
      <c r="C628" s="103"/>
      <c r="D628" s="104"/>
      <c r="E628" s="104"/>
      <c r="F628" s="104"/>
      <c r="G628" s="104"/>
      <c r="H628" s="104"/>
      <c r="I628" s="37"/>
      <c r="J628" s="37"/>
      <c r="K628" s="37"/>
    </row>
    <row r="629" spans="1:11">
      <c r="A629" s="102"/>
      <c r="B629" s="103"/>
      <c r="C629" s="103"/>
      <c r="D629" s="104"/>
      <c r="E629" s="104"/>
      <c r="F629" s="104"/>
      <c r="G629" s="104"/>
      <c r="H629" s="104"/>
      <c r="I629" s="37"/>
      <c r="J629" s="37"/>
      <c r="K629" s="37"/>
    </row>
    <row r="630" spans="1:11">
      <c r="A630" s="102"/>
      <c r="B630" s="103"/>
      <c r="C630" s="103"/>
      <c r="D630" s="104"/>
      <c r="E630" s="104"/>
      <c r="F630" s="104"/>
      <c r="G630" s="104"/>
      <c r="H630" s="104"/>
      <c r="I630" s="37"/>
      <c r="J630" s="37"/>
      <c r="K630" s="37"/>
    </row>
    <row r="631" spans="1:11">
      <c r="A631" s="102"/>
      <c r="B631" s="103"/>
      <c r="C631" s="103"/>
      <c r="D631" s="104"/>
      <c r="E631" s="104"/>
      <c r="F631" s="104"/>
      <c r="G631" s="104"/>
      <c r="H631" s="104"/>
      <c r="I631" s="37"/>
      <c r="J631" s="37"/>
      <c r="K631" s="37"/>
    </row>
    <row r="632" spans="1:11">
      <c r="A632" s="102"/>
      <c r="B632" s="103"/>
      <c r="C632" s="103"/>
      <c r="D632" s="104"/>
      <c r="E632" s="104"/>
      <c r="F632" s="104"/>
      <c r="G632" s="104"/>
      <c r="H632" s="104"/>
      <c r="I632" s="37"/>
      <c r="J632" s="37"/>
      <c r="K632" s="37"/>
    </row>
    <row r="633" spans="1:11">
      <c r="A633" s="102"/>
      <c r="B633" s="103"/>
      <c r="C633" s="103"/>
      <c r="D633" s="104"/>
      <c r="E633" s="104"/>
      <c r="F633" s="104"/>
      <c r="G633" s="104"/>
      <c r="H633" s="104"/>
      <c r="I633" s="37"/>
      <c r="J633" s="37"/>
      <c r="K633" s="37"/>
    </row>
    <row r="634" spans="1:11">
      <c r="A634" s="102"/>
      <c r="B634" s="103"/>
      <c r="C634" s="103"/>
      <c r="D634" s="104"/>
      <c r="E634" s="104"/>
      <c r="F634" s="104"/>
      <c r="G634" s="104"/>
      <c r="H634" s="104"/>
      <c r="I634" s="37"/>
      <c r="J634" s="37"/>
      <c r="K634" s="37"/>
    </row>
    <row r="635" spans="1:11">
      <c r="A635" s="102"/>
      <c r="B635" s="103"/>
      <c r="C635" s="103"/>
      <c r="D635" s="104"/>
      <c r="E635" s="104"/>
      <c r="F635" s="104"/>
      <c r="G635" s="104"/>
      <c r="H635" s="104"/>
      <c r="I635" s="37"/>
      <c r="J635" s="37"/>
      <c r="K635" s="37"/>
    </row>
    <row r="636" spans="1:11">
      <c r="A636" s="102"/>
      <c r="B636" s="103"/>
      <c r="C636" s="103"/>
      <c r="D636" s="104"/>
      <c r="E636" s="104"/>
      <c r="F636" s="104"/>
      <c r="G636" s="104"/>
      <c r="H636" s="104"/>
      <c r="I636" s="37"/>
      <c r="J636" s="37"/>
      <c r="K636" s="37"/>
    </row>
    <row r="637" spans="1:11">
      <c r="A637" s="102"/>
      <c r="B637" s="103"/>
      <c r="C637" s="103"/>
      <c r="D637" s="104"/>
      <c r="E637" s="104"/>
      <c r="F637" s="104"/>
      <c r="G637" s="104"/>
      <c r="H637" s="104"/>
      <c r="I637" s="37"/>
      <c r="J637" s="37"/>
      <c r="K637" s="37"/>
    </row>
    <row r="638" spans="1:11">
      <c r="A638" s="102"/>
      <c r="B638" s="103"/>
      <c r="C638" s="103"/>
      <c r="D638" s="104"/>
      <c r="E638" s="104"/>
      <c r="F638" s="104"/>
      <c r="G638" s="104"/>
      <c r="H638" s="104"/>
      <c r="I638" s="37"/>
      <c r="J638" s="37"/>
      <c r="K638" s="37"/>
    </row>
    <row r="639" spans="1:11">
      <c r="A639" s="102"/>
      <c r="B639" s="103"/>
      <c r="C639" s="103"/>
      <c r="D639" s="104"/>
      <c r="E639" s="104"/>
      <c r="F639" s="104"/>
      <c r="G639" s="104"/>
      <c r="H639" s="104"/>
      <c r="I639" s="37"/>
      <c r="J639" s="37"/>
      <c r="K639" s="37"/>
    </row>
    <row r="640" spans="1:11">
      <c r="A640" s="102"/>
      <c r="B640" s="103"/>
      <c r="C640" s="103"/>
      <c r="D640" s="104"/>
      <c r="E640" s="104"/>
      <c r="F640" s="104"/>
      <c r="G640" s="104"/>
      <c r="H640" s="104"/>
      <c r="I640" s="37"/>
      <c r="J640" s="37"/>
      <c r="K640" s="37"/>
    </row>
    <row r="641" spans="1:11">
      <c r="A641" s="102"/>
      <c r="B641" s="103"/>
      <c r="C641" s="103"/>
      <c r="D641" s="104"/>
      <c r="E641" s="104"/>
      <c r="F641" s="104"/>
      <c r="G641" s="104"/>
      <c r="H641" s="104"/>
      <c r="I641" s="37"/>
      <c r="J641" s="37"/>
      <c r="K641" s="37"/>
    </row>
    <row r="642" spans="1:11">
      <c r="A642" s="102"/>
      <c r="B642" s="103"/>
      <c r="C642" s="103"/>
      <c r="D642" s="104"/>
      <c r="E642" s="104"/>
      <c r="F642" s="104"/>
      <c r="G642" s="104"/>
      <c r="H642" s="104"/>
      <c r="I642" s="37"/>
      <c r="J642" s="37"/>
      <c r="K642" s="37"/>
    </row>
    <row r="643" spans="1:11">
      <c r="A643" s="102"/>
      <c r="B643" s="103"/>
      <c r="C643" s="103"/>
      <c r="D643" s="104"/>
      <c r="E643" s="104"/>
      <c r="F643" s="104"/>
      <c r="G643" s="104"/>
      <c r="H643" s="104"/>
      <c r="I643" s="37"/>
      <c r="J643" s="37"/>
      <c r="K643" s="37"/>
    </row>
    <row r="644" spans="1:11">
      <c r="A644" s="102"/>
      <c r="B644" s="103"/>
      <c r="C644" s="103"/>
      <c r="D644" s="104"/>
      <c r="E644" s="104"/>
      <c r="F644" s="104"/>
      <c r="G644" s="104"/>
      <c r="H644" s="104"/>
      <c r="I644" s="37"/>
      <c r="J644" s="37"/>
      <c r="K644" s="37"/>
    </row>
    <row r="645" spans="1:11">
      <c r="A645" s="102"/>
      <c r="B645" s="103"/>
      <c r="C645" s="103"/>
      <c r="D645" s="104"/>
      <c r="E645" s="104"/>
      <c r="F645" s="104"/>
      <c r="G645" s="104"/>
      <c r="H645" s="104"/>
      <c r="I645" s="37"/>
      <c r="J645" s="37"/>
      <c r="K645" s="37"/>
    </row>
    <row r="646" spans="1:11">
      <c r="A646" s="102"/>
      <c r="B646" s="103"/>
      <c r="C646" s="103"/>
      <c r="D646" s="104"/>
      <c r="E646" s="104"/>
      <c r="F646" s="104"/>
      <c r="G646" s="104"/>
      <c r="H646" s="104"/>
      <c r="I646" s="37"/>
      <c r="J646" s="37"/>
      <c r="K646" s="37"/>
    </row>
    <row r="647" spans="1:11">
      <c r="A647" s="102"/>
      <c r="B647" s="103"/>
      <c r="C647" s="103"/>
      <c r="D647" s="104"/>
      <c r="E647" s="104"/>
      <c r="F647" s="104"/>
      <c r="G647" s="104"/>
      <c r="H647" s="104"/>
      <c r="I647" s="37"/>
      <c r="J647" s="37"/>
      <c r="K647" s="37"/>
    </row>
    <row r="648" spans="1:11">
      <c r="A648" s="102"/>
      <c r="B648" s="103"/>
      <c r="C648" s="103"/>
      <c r="D648" s="104"/>
      <c r="E648" s="104"/>
      <c r="F648" s="104"/>
      <c r="G648" s="102"/>
      <c r="H648" s="102"/>
      <c r="I648" s="37"/>
      <c r="J648" s="37"/>
      <c r="K648" s="37"/>
    </row>
    <row r="649" spans="1:11">
      <c r="A649" s="102"/>
      <c r="B649" s="103"/>
      <c r="C649" s="103"/>
      <c r="D649" s="104"/>
      <c r="E649" s="104"/>
      <c r="F649" s="104"/>
      <c r="G649" s="102"/>
      <c r="H649" s="102"/>
      <c r="I649" s="37"/>
      <c r="J649" s="37"/>
      <c r="K649" s="37"/>
    </row>
    <row r="650" spans="1:11">
      <c r="A650" s="102"/>
      <c r="B650" s="103"/>
      <c r="C650" s="103"/>
      <c r="D650" s="104"/>
      <c r="E650" s="104"/>
      <c r="F650" s="104"/>
      <c r="G650" s="102"/>
      <c r="H650" s="102"/>
      <c r="I650" s="37"/>
      <c r="J650" s="37"/>
      <c r="K650" s="37"/>
    </row>
    <row r="651" spans="1:11">
      <c r="A651" s="102"/>
      <c r="B651" s="103"/>
      <c r="C651" s="103"/>
      <c r="D651" s="104"/>
      <c r="E651" s="104"/>
      <c r="F651" s="104"/>
      <c r="G651" s="102"/>
      <c r="H651" s="102"/>
      <c r="I651" s="37"/>
      <c r="J651" s="37"/>
      <c r="K651" s="37"/>
    </row>
    <row r="652" spans="1:11">
      <c r="A652" s="102"/>
      <c r="B652" s="103"/>
      <c r="C652" s="103"/>
      <c r="D652" s="104"/>
      <c r="E652" s="104"/>
      <c r="F652" s="104"/>
      <c r="G652" s="102"/>
      <c r="H652" s="102"/>
      <c r="I652" s="37"/>
      <c r="J652" s="37"/>
      <c r="K652" s="37"/>
    </row>
    <row r="653" spans="1:11">
      <c r="A653" s="102"/>
      <c r="B653" s="103"/>
      <c r="C653" s="103"/>
      <c r="D653" s="104"/>
      <c r="E653" s="104"/>
      <c r="F653" s="104"/>
      <c r="G653" s="102"/>
      <c r="H653" s="102"/>
      <c r="I653" s="37"/>
      <c r="J653" s="37"/>
      <c r="K653" s="37"/>
    </row>
    <row r="654" spans="1:11">
      <c r="A654" s="102"/>
      <c r="B654" s="103"/>
      <c r="C654" s="103"/>
      <c r="D654" s="104"/>
      <c r="E654" s="104"/>
      <c r="F654" s="104"/>
      <c r="G654" s="102"/>
      <c r="H654" s="102"/>
      <c r="I654" s="37"/>
      <c r="J654" s="37"/>
      <c r="K654" s="37"/>
    </row>
    <row r="655" spans="1:11">
      <c r="A655" s="102"/>
      <c r="B655" s="103"/>
      <c r="C655" s="103"/>
      <c r="D655" s="104"/>
      <c r="E655" s="104"/>
      <c r="F655" s="104"/>
      <c r="G655" s="102"/>
      <c r="H655" s="102"/>
      <c r="I655" s="37"/>
      <c r="J655" s="37"/>
      <c r="K655" s="37"/>
    </row>
    <row r="656" spans="1:11">
      <c r="A656" s="102"/>
      <c r="B656" s="103"/>
      <c r="C656" s="103"/>
      <c r="D656" s="104"/>
      <c r="E656" s="104"/>
      <c r="F656" s="104"/>
      <c r="G656" s="102"/>
      <c r="H656" s="102"/>
      <c r="I656" s="37"/>
      <c r="J656" s="37"/>
      <c r="K656" s="37"/>
    </row>
    <row r="657" spans="1:11">
      <c r="A657" s="102"/>
      <c r="B657" s="103"/>
      <c r="C657" s="103"/>
      <c r="D657" s="104"/>
      <c r="E657" s="104"/>
      <c r="F657" s="104"/>
      <c r="G657" s="102"/>
      <c r="H657" s="102"/>
      <c r="I657" s="37"/>
      <c r="J657" s="37"/>
      <c r="K657" s="37"/>
    </row>
    <row r="658" spans="1:11">
      <c r="A658" s="102"/>
      <c r="B658" s="103"/>
      <c r="C658" s="103"/>
      <c r="D658" s="104"/>
      <c r="E658" s="104"/>
      <c r="F658" s="104"/>
      <c r="G658" s="102"/>
      <c r="H658" s="102"/>
      <c r="I658" s="37"/>
      <c r="J658" s="37"/>
      <c r="K658" s="37"/>
    </row>
    <row r="659" spans="1:11">
      <c r="A659" s="102"/>
      <c r="B659" s="103"/>
      <c r="C659" s="103"/>
      <c r="D659" s="104"/>
      <c r="E659" s="104"/>
      <c r="F659" s="104"/>
      <c r="G659" s="102"/>
      <c r="H659" s="102"/>
      <c r="I659" s="37"/>
      <c r="J659" s="37"/>
      <c r="K659" s="37"/>
    </row>
    <row r="660" spans="1:11">
      <c r="A660" s="102"/>
      <c r="B660" s="103"/>
      <c r="C660" s="103"/>
      <c r="D660" s="104"/>
      <c r="E660" s="104"/>
      <c r="F660" s="104"/>
      <c r="G660" s="102"/>
      <c r="H660" s="102"/>
      <c r="I660" s="37"/>
      <c r="J660" s="37"/>
      <c r="K660" s="37"/>
    </row>
    <row r="661" spans="1:11">
      <c r="A661" s="102"/>
      <c r="B661" s="103"/>
      <c r="C661" s="103"/>
      <c r="D661" s="104"/>
      <c r="E661" s="104"/>
      <c r="F661" s="104"/>
      <c r="G661" s="102"/>
      <c r="H661" s="102"/>
      <c r="I661" s="37"/>
      <c r="J661" s="37"/>
      <c r="K661" s="37"/>
    </row>
    <row r="662" spans="1:11">
      <c r="A662" s="102"/>
      <c r="B662" s="103"/>
      <c r="C662" s="103"/>
      <c r="D662" s="104"/>
      <c r="E662" s="104"/>
      <c r="F662" s="104"/>
      <c r="G662" s="102"/>
      <c r="H662" s="102"/>
      <c r="I662" s="37"/>
      <c r="J662" s="37"/>
      <c r="K662" s="37"/>
    </row>
    <row r="663" spans="1:11">
      <c r="A663" s="102"/>
      <c r="B663" s="103"/>
      <c r="C663" s="103"/>
      <c r="D663" s="104"/>
      <c r="E663" s="104"/>
      <c r="F663" s="104"/>
      <c r="G663" s="102"/>
      <c r="H663" s="102"/>
      <c r="I663" s="37"/>
      <c r="J663" s="37"/>
      <c r="K663" s="37"/>
    </row>
    <row r="664" spans="1:11">
      <c r="A664" s="102"/>
      <c r="B664" s="103"/>
      <c r="C664" s="103"/>
      <c r="D664" s="104"/>
      <c r="E664" s="104"/>
      <c r="F664" s="104"/>
      <c r="G664" s="102"/>
      <c r="H664" s="102"/>
      <c r="I664" s="37"/>
      <c r="J664" s="37"/>
      <c r="K664" s="37"/>
    </row>
    <row r="665" spans="1:11">
      <c r="A665" s="102"/>
      <c r="B665" s="103"/>
      <c r="C665" s="103"/>
      <c r="D665" s="104"/>
      <c r="E665" s="104"/>
      <c r="F665" s="104"/>
      <c r="G665" s="102"/>
      <c r="H665" s="102"/>
      <c r="I665" s="37"/>
      <c r="J665" s="37"/>
      <c r="K665" s="37"/>
    </row>
    <row r="666" spans="1:11">
      <c r="A666" s="102"/>
      <c r="B666" s="103"/>
      <c r="C666" s="103"/>
      <c r="D666" s="104"/>
      <c r="E666" s="104"/>
      <c r="F666" s="104"/>
      <c r="G666" s="102"/>
      <c r="H666" s="102"/>
      <c r="I666" s="37"/>
      <c r="J666" s="37"/>
      <c r="K666" s="37"/>
    </row>
    <row r="667" spans="1:11">
      <c r="A667" s="102"/>
      <c r="B667" s="103"/>
      <c r="C667" s="103"/>
      <c r="D667" s="104"/>
      <c r="E667" s="104"/>
      <c r="F667" s="104"/>
      <c r="G667" s="102"/>
      <c r="H667" s="102"/>
      <c r="I667" s="37"/>
      <c r="J667" s="37"/>
      <c r="K667" s="37"/>
    </row>
    <row r="668" spans="1:11">
      <c r="A668" s="102"/>
      <c r="B668" s="103"/>
      <c r="C668" s="103"/>
      <c r="D668" s="104"/>
      <c r="E668" s="104"/>
      <c r="F668" s="104"/>
      <c r="G668" s="102"/>
      <c r="H668" s="102"/>
      <c r="I668" s="37"/>
      <c r="J668" s="37"/>
      <c r="K668" s="37"/>
    </row>
    <row r="669" spans="1:11">
      <c r="A669" s="102"/>
      <c r="B669" s="103"/>
      <c r="C669" s="103"/>
      <c r="D669" s="104"/>
      <c r="E669" s="104"/>
      <c r="F669" s="104"/>
      <c r="G669" s="102"/>
      <c r="H669" s="102"/>
      <c r="I669" s="37"/>
      <c r="J669" s="37"/>
      <c r="K669" s="37"/>
    </row>
    <row r="670" spans="1:11">
      <c r="A670" s="102"/>
      <c r="B670" s="103"/>
      <c r="C670" s="103"/>
      <c r="D670" s="104"/>
      <c r="E670" s="104"/>
      <c r="F670" s="104"/>
      <c r="G670" s="102"/>
      <c r="H670" s="102"/>
      <c r="I670" s="37"/>
      <c r="J670" s="37"/>
      <c r="K670" s="37"/>
    </row>
    <row r="671" spans="1:11">
      <c r="A671" s="102"/>
      <c r="B671" s="103"/>
      <c r="C671" s="103"/>
      <c r="D671" s="104"/>
      <c r="E671" s="104"/>
      <c r="F671" s="104"/>
      <c r="G671" s="102"/>
      <c r="H671" s="102"/>
      <c r="I671" s="37"/>
      <c r="J671" s="37"/>
      <c r="K671" s="37"/>
    </row>
    <row r="672" spans="1:11">
      <c r="A672" s="102"/>
      <c r="B672" s="103"/>
      <c r="C672" s="103"/>
      <c r="D672" s="104"/>
      <c r="E672" s="104"/>
      <c r="F672" s="104"/>
      <c r="G672" s="102"/>
      <c r="H672" s="102"/>
      <c r="I672" s="37"/>
      <c r="J672" s="37"/>
      <c r="K672" s="37"/>
    </row>
    <row r="673" spans="1:11">
      <c r="A673" s="102"/>
      <c r="B673" s="103"/>
      <c r="C673" s="103"/>
      <c r="D673" s="104"/>
      <c r="E673" s="104"/>
      <c r="F673" s="104"/>
      <c r="G673" s="102"/>
      <c r="H673" s="102"/>
      <c r="I673" s="37"/>
      <c r="J673" s="37"/>
      <c r="K673" s="37"/>
    </row>
    <row r="674" spans="1:11">
      <c r="A674" s="102"/>
      <c r="B674" s="103"/>
      <c r="C674" s="103"/>
      <c r="D674" s="104"/>
      <c r="E674" s="104"/>
      <c r="F674" s="104"/>
      <c r="G674" s="102"/>
      <c r="H674" s="102"/>
      <c r="I674" s="37"/>
      <c r="J674" s="37"/>
      <c r="K674" s="37"/>
    </row>
    <row r="675" spans="1:11">
      <c r="A675" s="102"/>
      <c r="B675" s="103"/>
      <c r="C675" s="103"/>
      <c r="D675" s="104"/>
      <c r="E675" s="104"/>
      <c r="F675" s="104"/>
      <c r="G675" s="102"/>
      <c r="H675" s="102"/>
      <c r="I675" s="37"/>
      <c r="J675" s="37"/>
      <c r="K675" s="37"/>
    </row>
    <row r="676" spans="1:11">
      <c r="A676" s="102"/>
      <c r="B676" s="103"/>
      <c r="C676" s="103"/>
      <c r="D676" s="104"/>
      <c r="E676" s="104"/>
      <c r="F676" s="104"/>
      <c r="G676" s="102"/>
      <c r="H676" s="102"/>
      <c r="I676" s="37"/>
      <c r="J676" s="37"/>
      <c r="K676" s="37"/>
    </row>
    <row r="677" spans="1:11">
      <c r="A677" s="102"/>
      <c r="B677" s="103"/>
      <c r="C677" s="103"/>
      <c r="D677" s="104"/>
      <c r="E677" s="104"/>
      <c r="F677" s="104"/>
      <c r="G677" s="102"/>
      <c r="H677" s="102"/>
      <c r="I677" s="37"/>
      <c r="J677" s="37"/>
      <c r="K677" s="37"/>
    </row>
    <row r="678" spans="1:11">
      <c r="A678" s="102"/>
      <c r="B678" s="103"/>
      <c r="C678" s="103"/>
      <c r="D678" s="104"/>
      <c r="E678" s="104"/>
      <c r="F678" s="104"/>
      <c r="G678" s="102"/>
      <c r="H678" s="102"/>
      <c r="I678" s="37"/>
      <c r="J678" s="37"/>
      <c r="K678" s="37"/>
    </row>
    <row r="679" spans="1:11">
      <c r="A679" s="102"/>
      <c r="B679" s="103"/>
      <c r="C679" s="103"/>
      <c r="D679" s="104"/>
      <c r="E679" s="104"/>
      <c r="F679" s="104"/>
      <c r="G679" s="102"/>
      <c r="H679" s="102"/>
      <c r="I679" s="37"/>
      <c r="J679" s="37"/>
      <c r="K679" s="37"/>
    </row>
    <row r="680" spans="1:11">
      <c r="A680" s="102"/>
      <c r="B680" s="103"/>
      <c r="C680" s="103"/>
      <c r="D680" s="104"/>
      <c r="E680" s="104"/>
      <c r="F680" s="104"/>
      <c r="G680" s="102"/>
      <c r="H680" s="102"/>
      <c r="I680" s="37"/>
      <c r="J680" s="37"/>
      <c r="K680" s="37"/>
    </row>
    <row r="681" spans="1:11">
      <c r="A681" s="102"/>
      <c r="B681" s="103"/>
      <c r="C681" s="103"/>
      <c r="D681" s="104"/>
      <c r="E681" s="104"/>
      <c r="F681" s="104"/>
      <c r="G681" s="102"/>
      <c r="H681" s="102"/>
      <c r="I681" s="37"/>
      <c r="J681" s="37"/>
      <c r="K681" s="37"/>
    </row>
    <row r="682" spans="1:11">
      <c r="A682" s="102"/>
      <c r="B682" s="103"/>
      <c r="C682" s="103"/>
      <c r="D682" s="104"/>
      <c r="E682" s="104"/>
      <c r="F682" s="104"/>
      <c r="G682" s="102"/>
      <c r="H682" s="102"/>
      <c r="I682" s="37"/>
      <c r="J682" s="37"/>
      <c r="K682" s="37"/>
    </row>
    <row r="683" spans="1:11">
      <c r="A683" s="102"/>
      <c r="B683" s="103"/>
      <c r="C683" s="103"/>
      <c r="D683" s="104"/>
      <c r="E683" s="104"/>
      <c r="F683" s="104"/>
      <c r="G683" s="102"/>
      <c r="H683" s="102"/>
      <c r="I683" s="37"/>
      <c r="J683" s="37"/>
      <c r="K683" s="37"/>
    </row>
    <row r="684" spans="1:11">
      <c r="A684" s="102"/>
      <c r="B684" s="103"/>
      <c r="C684" s="103"/>
      <c r="D684" s="104"/>
      <c r="E684" s="104"/>
      <c r="F684" s="104"/>
      <c r="G684" s="102"/>
      <c r="H684" s="102"/>
      <c r="I684" s="37"/>
      <c r="J684" s="37"/>
      <c r="K684" s="37"/>
    </row>
    <row r="685" spans="1:11">
      <c r="A685" s="102"/>
      <c r="B685" s="103"/>
      <c r="C685" s="103"/>
      <c r="D685" s="104"/>
      <c r="E685" s="104"/>
      <c r="F685" s="104"/>
      <c r="G685" s="102"/>
      <c r="H685" s="102"/>
      <c r="I685" s="37"/>
      <c r="J685" s="37"/>
      <c r="K685" s="37"/>
    </row>
    <row r="686" spans="1:11">
      <c r="A686" s="102"/>
      <c r="B686" s="103"/>
      <c r="C686" s="103"/>
      <c r="D686" s="104"/>
      <c r="E686" s="104"/>
      <c r="F686" s="104"/>
      <c r="G686" s="102"/>
      <c r="H686" s="102"/>
      <c r="I686" s="37"/>
      <c r="J686" s="37"/>
      <c r="K686" s="37"/>
    </row>
    <row r="687" spans="1:11">
      <c r="A687" s="102"/>
      <c r="B687" s="103"/>
      <c r="C687" s="103"/>
      <c r="D687" s="104"/>
      <c r="E687" s="104"/>
      <c r="F687" s="104"/>
      <c r="G687" s="102"/>
      <c r="H687" s="102"/>
      <c r="I687" s="37"/>
      <c r="J687" s="37"/>
      <c r="K687" s="37"/>
    </row>
    <row r="688" spans="1:11">
      <c r="A688" s="102"/>
      <c r="B688" s="103"/>
      <c r="C688" s="103"/>
      <c r="D688" s="104"/>
      <c r="E688" s="104"/>
      <c r="F688" s="104"/>
      <c r="G688" s="102"/>
      <c r="H688" s="102"/>
      <c r="I688" s="37"/>
      <c r="J688" s="37"/>
      <c r="K688" s="37"/>
    </row>
    <row r="689" spans="1:11">
      <c r="A689" s="102"/>
      <c r="B689" s="103"/>
      <c r="C689" s="103"/>
      <c r="D689" s="104"/>
      <c r="E689" s="104"/>
      <c r="F689" s="104"/>
      <c r="G689" s="102"/>
      <c r="H689" s="102"/>
      <c r="I689" s="37"/>
      <c r="J689" s="37"/>
      <c r="K689" s="37"/>
    </row>
    <row r="690" spans="1:11">
      <c r="A690" s="102"/>
      <c r="B690" s="103"/>
      <c r="C690" s="103"/>
      <c r="D690" s="104"/>
      <c r="E690" s="104"/>
      <c r="F690" s="104"/>
      <c r="G690" s="102"/>
      <c r="H690" s="102"/>
      <c r="I690" s="37"/>
      <c r="J690" s="37"/>
      <c r="K690" s="37"/>
    </row>
    <row r="691" spans="1:11">
      <c r="A691" s="102"/>
      <c r="B691" s="103"/>
      <c r="C691" s="103"/>
      <c r="D691" s="104"/>
      <c r="E691" s="104"/>
      <c r="F691" s="104"/>
      <c r="G691" s="102"/>
      <c r="H691" s="102"/>
      <c r="I691" s="37"/>
      <c r="J691" s="37"/>
      <c r="K691" s="37"/>
    </row>
    <row r="692" spans="1:11">
      <c r="A692" s="102"/>
      <c r="B692" s="103"/>
      <c r="C692" s="103"/>
      <c r="D692" s="104"/>
      <c r="E692" s="104"/>
      <c r="F692" s="104"/>
      <c r="G692" s="102"/>
      <c r="H692" s="102"/>
      <c r="I692" s="37"/>
      <c r="J692" s="37"/>
      <c r="K692" s="37"/>
    </row>
    <row r="693" spans="1:11">
      <c r="A693" s="102"/>
      <c r="B693" s="103"/>
      <c r="C693" s="103"/>
      <c r="D693" s="104"/>
      <c r="E693" s="104"/>
      <c r="F693" s="104"/>
      <c r="G693" s="102"/>
      <c r="H693" s="102"/>
      <c r="I693" s="37"/>
      <c r="J693" s="37"/>
      <c r="K693" s="37"/>
    </row>
    <row r="694" spans="1:11">
      <c r="A694" s="102"/>
      <c r="B694" s="103"/>
      <c r="C694" s="103"/>
      <c r="D694" s="104"/>
      <c r="E694" s="104"/>
      <c r="F694" s="104"/>
      <c r="G694" s="102"/>
      <c r="H694" s="102"/>
      <c r="I694" s="37"/>
      <c r="J694" s="37"/>
      <c r="K694" s="37"/>
    </row>
    <row r="695" spans="1:11">
      <c r="A695" s="102"/>
      <c r="B695" s="103"/>
      <c r="C695" s="103"/>
      <c r="D695" s="104"/>
      <c r="E695" s="104"/>
      <c r="F695" s="104"/>
      <c r="G695" s="102"/>
      <c r="H695" s="102"/>
      <c r="I695" s="37"/>
      <c r="J695" s="37"/>
      <c r="K695" s="37"/>
    </row>
    <row r="696" spans="1:11">
      <c r="A696" s="102"/>
      <c r="B696" s="103"/>
      <c r="C696" s="103"/>
      <c r="D696" s="104"/>
      <c r="E696" s="104"/>
      <c r="F696" s="104"/>
      <c r="G696" s="102"/>
      <c r="H696" s="102"/>
      <c r="I696" s="37"/>
      <c r="J696" s="37"/>
      <c r="K696" s="37"/>
    </row>
    <row r="697" spans="1:11">
      <c r="A697" s="102"/>
      <c r="B697" s="103"/>
      <c r="C697" s="103"/>
      <c r="D697" s="104"/>
      <c r="E697" s="104"/>
      <c r="F697" s="104"/>
      <c r="G697" s="102"/>
      <c r="H697" s="102"/>
      <c r="I697" s="37"/>
      <c r="J697" s="37"/>
      <c r="K697" s="37"/>
    </row>
    <row r="698" spans="1:11">
      <c r="A698" s="102"/>
      <c r="B698" s="103"/>
      <c r="C698" s="103"/>
      <c r="D698" s="104"/>
      <c r="E698" s="104"/>
      <c r="F698" s="104"/>
      <c r="G698" s="102"/>
      <c r="H698" s="102"/>
      <c r="I698" s="37"/>
      <c r="J698" s="37"/>
      <c r="K698" s="37"/>
    </row>
    <row r="699" spans="1:11">
      <c r="A699" s="102"/>
      <c r="B699" s="103"/>
      <c r="C699" s="103"/>
      <c r="D699" s="104"/>
      <c r="E699" s="104"/>
      <c r="F699" s="104"/>
      <c r="G699" s="102"/>
      <c r="H699" s="102"/>
      <c r="I699" s="37"/>
      <c r="J699" s="37"/>
      <c r="K699" s="37"/>
    </row>
    <row r="700" spans="1:11">
      <c r="A700" s="102"/>
      <c r="B700" s="103"/>
      <c r="C700" s="103"/>
      <c r="D700" s="104"/>
      <c r="E700" s="104"/>
      <c r="F700" s="104"/>
      <c r="G700" s="102"/>
      <c r="H700" s="102"/>
      <c r="I700" s="37"/>
      <c r="J700" s="37"/>
      <c r="K700" s="37"/>
    </row>
    <row r="701" spans="1:11">
      <c r="D701" s="40"/>
      <c r="E701" s="40"/>
      <c r="F701" s="40"/>
    </row>
    <row r="702" spans="1:11">
      <c r="D702" s="40"/>
      <c r="E702" s="40"/>
      <c r="F702" s="40"/>
    </row>
    <row r="703" spans="1:11">
      <c r="D703" s="40"/>
      <c r="E703" s="40"/>
      <c r="F703" s="40"/>
    </row>
    <row r="704" spans="1:11">
      <c r="D704" s="40"/>
      <c r="E704" s="40"/>
      <c r="F704" s="40"/>
    </row>
    <row r="705" spans="4:6">
      <c r="D705" s="40"/>
      <c r="E705" s="40"/>
      <c r="F705" s="40"/>
    </row>
    <row r="706" spans="4:6">
      <c r="D706" s="40"/>
      <c r="E706" s="40"/>
      <c r="F706" s="40"/>
    </row>
    <row r="707" spans="4:6">
      <c r="D707" s="40"/>
      <c r="E707" s="40"/>
      <c r="F707" s="40"/>
    </row>
    <row r="708" spans="4:6">
      <c r="D708" s="40"/>
      <c r="E708" s="40"/>
      <c r="F708" s="40"/>
    </row>
    <row r="709" spans="4:6">
      <c r="D709" s="40"/>
      <c r="E709" s="40"/>
      <c r="F709" s="40"/>
    </row>
    <row r="710" spans="4:6">
      <c r="D710" s="40"/>
      <c r="E710" s="40"/>
      <c r="F710" s="40"/>
    </row>
    <row r="711" spans="4:6">
      <c r="D711" s="40"/>
      <c r="E711" s="40"/>
      <c r="F711" s="40"/>
    </row>
    <row r="712" spans="4:6">
      <c r="D712" s="40"/>
      <c r="E712" s="40"/>
      <c r="F712" s="40"/>
    </row>
    <row r="713" spans="4:6">
      <c r="D713" s="40"/>
      <c r="E713" s="40"/>
      <c r="F713" s="40"/>
    </row>
    <row r="714" spans="4:6">
      <c r="D714" s="40"/>
      <c r="E714" s="40"/>
      <c r="F714" s="40"/>
    </row>
    <row r="715" spans="4:6">
      <c r="D715" s="40"/>
      <c r="E715" s="40"/>
      <c r="F715" s="40"/>
    </row>
    <row r="716" spans="4:6">
      <c r="D716" s="40"/>
      <c r="E716" s="40"/>
      <c r="F716" s="40"/>
    </row>
    <row r="717" spans="4:6">
      <c r="D717" s="40"/>
      <c r="E717" s="40"/>
      <c r="F717" s="40"/>
    </row>
    <row r="718" spans="4:6">
      <c r="D718" s="40"/>
      <c r="E718" s="40"/>
      <c r="F718" s="40"/>
    </row>
    <row r="719" spans="4:6">
      <c r="D719" s="40"/>
      <c r="E719" s="40"/>
      <c r="F719" s="40"/>
    </row>
    <row r="720" spans="4:6">
      <c r="D720" s="40"/>
      <c r="E720" s="40"/>
      <c r="F720" s="40"/>
    </row>
    <row r="721" spans="4:6">
      <c r="D721" s="40"/>
      <c r="E721" s="40"/>
      <c r="F721" s="40"/>
    </row>
    <row r="722" spans="4:6">
      <c r="D722" s="40"/>
      <c r="E722" s="40"/>
      <c r="F722" s="40"/>
    </row>
    <row r="723" spans="4:6">
      <c r="D723" s="40"/>
      <c r="E723" s="40"/>
      <c r="F723" s="40"/>
    </row>
    <row r="724" spans="4:6">
      <c r="D724" s="40"/>
      <c r="E724" s="40"/>
      <c r="F724" s="40"/>
    </row>
    <row r="725" spans="4:6">
      <c r="D725" s="40"/>
      <c r="E725" s="40"/>
      <c r="F725" s="40"/>
    </row>
    <row r="726" spans="4:6">
      <c r="D726" s="40"/>
      <c r="E726" s="40"/>
      <c r="F726" s="40"/>
    </row>
    <row r="727" spans="4:6">
      <c r="D727" s="40"/>
      <c r="E727" s="40"/>
      <c r="F727" s="40"/>
    </row>
    <row r="728" spans="4:6">
      <c r="D728" s="40"/>
      <c r="E728" s="40"/>
      <c r="F728" s="40"/>
    </row>
    <row r="729" spans="4:6">
      <c r="D729" s="40"/>
      <c r="E729" s="40"/>
      <c r="F729" s="40"/>
    </row>
    <row r="730" spans="4:6">
      <c r="D730" s="40"/>
      <c r="E730" s="40"/>
      <c r="F730" s="40"/>
    </row>
    <row r="731" spans="4:6">
      <c r="D731" s="40"/>
      <c r="E731" s="40"/>
      <c r="F731" s="40"/>
    </row>
    <row r="732" spans="4:6">
      <c r="D732" s="40"/>
      <c r="E732" s="40"/>
      <c r="F732" s="40"/>
    </row>
    <row r="733" spans="4:6">
      <c r="D733" s="40"/>
      <c r="E733" s="40"/>
      <c r="F733" s="40"/>
    </row>
    <row r="734" spans="4:6">
      <c r="D734" s="40"/>
      <c r="E734" s="40"/>
      <c r="F734" s="40"/>
    </row>
    <row r="735" spans="4:6">
      <c r="D735" s="40"/>
      <c r="E735" s="40"/>
      <c r="F735" s="40"/>
    </row>
    <row r="736" spans="4:6">
      <c r="D736" s="40"/>
      <c r="E736" s="40"/>
      <c r="F736" s="40"/>
    </row>
    <row r="737" spans="4:6">
      <c r="D737" s="40"/>
      <c r="E737" s="40"/>
      <c r="F737" s="40"/>
    </row>
    <row r="738" spans="4:6">
      <c r="D738" s="40"/>
      <c r="E738" s="40"/>
      <c r="F738" s="40"/>
    </row>
    <row r="739" spans="4:6">
      <c r="D739" s="40"/>
      <c r="E739" s="40"/>
      <c r="F739" s="40"/>
    </row>
    <row r="740" spans="4:6">
      <c r="D740" s="40"/>
      <c r="E740" s="40"/>
      <c r="F740" s="40"/>
    </row>
    <row r="741" spans="4:6">
      <c r="D741" s="40"/>
      <c r="E741" s="40"/>
      <c r="F741" s="40"/>
    </row>
    <row r="742" spans="4:6">
      <c r="D742" s="40"/>
      <c r="E742" s="40"/>
      <c r="F742" s="40"/>
    </row>
    <row r="743" spans="4:6">
      <c r="D743" s="40"/>
      <c r="E743" s="40"/>
      <c r="F743" s="40"/>
    </row>
    <row r="744" spans="4:6">
      <c r="D744" s="40"/>
      <c r="E744" s="40"/>
      <c r="F744" s="40"/>
    </row>
    <row r="745" spans="4:6">
      <c r="D745" s="40"/>
      <c r="E745" s="40"/>
      <c r="F745" s="40"/>
    </row>
    <row r="746" spans="4:6">
      <c r="D746" s="40"/>
      <c r="E746" s="40"/>
      <c r="F746" s="40"/>
    </row>
    <row r="747" spans="4:6">
      <c r="D747" s="40"/>
      <c r="E747" s="40"/>
      <c r="F747" s="40"/>
    </row>
    <row r="748" spans="4:6">
      <c r="D748" s="40"/>
      <c r="E748" s="40"/>
      <c r="F748" s="40"/>
    </row>
    <row r="749" spans="4:6">
      <c r="D749" s="40"/>
      <c r="E749" s="40"/>
      <c r="F749" s="40"/>
    </row>
    <row r="750" spans="4:6">
      <c r="D750" s="40"/>
      <c r="E750" s="40"/>
      <c r="F750" s="40"/>
    </row>
    <row r="751" spans="4:6">
      <c r="D751" s="40"/>
      <c r="E751" s="40"/>
      <c r="F751" s="40"/>
    </row>
    <row r="752" spans="4:6">
      <c r="D752" s="40"/>
      <c r="E752" s="40"/>
      <c r="F752" s="40"/>
    </row>
    <row r="753" spans="4:6">
      <c r="D753" s="40"/>
      <c r="E753" s="40"/>
      <c r="F753" s="40"/>
    </row>
    <row r="754" spans="4:6">
      <c r="D754" s="40"/>
      <c r="E754" s="40"/>
      <c r="F754" s="40"/>
    </row>
    <row r="755" spans="4:6">
      <c r="D755" s="40"/>
      <c r="E755" s="40"/>
      <c r="F755" s="40"/>
    </row>
    <row r="756" spans="4:6">
      <c r="D756" s="40"/>
      <c r="E756" s="40"/>
      <c r="F756" s="40"/>
    </row>
    <row r="757" spans="4:6">
      <c r="D757" s="40"/>
      <c r="E757" s="40"/>
      <c r="F757" s="40"/>
    </row>
    <row r="758" spans="4:6">
      <c r="D758" s="40"/>
      <c r="E758" s="40"/>
      <c r="F758" s="40"/>
    </row>
    <row r="759" spans="4:6">
      <c r="D759" s="40"/>
      <c r="E759" s="40"/>
      <c r="F759" s="40"/>
    </row>
    <row r="760" spans="4:6">
      <c r="D760" s="40"/>
      <c r="E760" s="40"/>
      <c r="F760" s="40"/>
    </row>
    <row r="761" spans="4:6">
      <c r="D761" s="40"/>
      <c r="E761" s="40"/>
      <c r="F761" s="40"/>
    </row>
    <row r="762" spans="4:6">
      <c r="D762" s="40"/>
      <c r="E762" s="40"/>
      <c r="F762" s="40"/>
    </row>
    <row r="763" spans="4:6">
      <c r="D763" s="40"/>
      <c r="E763" s="40"/>
      <c r="F763" s="40"/>
    </row>
    <row r="764" spans="4:6">
      <c r="D764" s="40"/>
      <c r="E764" s="40"/>
      <c r="F764" s="40"/>
    </row>
    <row r="765" spans="4:6">
      <c r="D765" s="40"/>
      <c r="E765" s="40"/>
      <c r="F765" s="40"/>
    </row>
    <row r="766" spans="4:6">
      <c r="D766" s="40"/>
      <c r="E766" s="40"/>
      <c r="F766" s="40"/>
    </row>
    <row r="767" spans="4:6">
      <c r="D767" s="40"/>
      <c r="E767" s="40"/>
      <c r="F767" s="40"/>
    </row>
    <row r="768" spans="4:6">
      <c r="D768" s="40"/>
      <c r="E768" s="40"/>
      <c r="F768" s="40"/>
    </row>
    <row r="769" spans="4:6">
      <c r="D769" s="40"/>
      <c r="E769" s="40"/>
      <c r="F769" s="40"/>
    </row>
    <row r="770" spans="4:6">
      <c r="D770" s="40"/>
      <c r="E770" s="40"/>
      <c r="F770" s="40"/>
    </row>
    <row r="771" spans="4:6">
      <c r="D771" s="40"/>
      <c r="E771" s="40"/>
      <c r="F771" s="40"/>
    </row>
    <row r="772" spans="4:6">
      <c r="D772" s="40"/>
      <c r="E772" s="40"/>
      <c r="F772" s="40"/>
    </row>
    <row r="773" spans="4:6">
      <c r="D773" s="40"/>
      <c r="E773" s="40"/>
      <c r="F773" s="40"/>
    </row>
    <row r="774" spans="4:6">
      <c r="D774" s="40"/>
      <c r="E774" s="40"/>
      <c r="F774" s="40"/>
    </row>
    <row r="775" spans="4:6">
      <c r="D775" s="40"/>
      <c r="E775" s="40"/>
      <c r="F775" s="40"/>
    </row>
    <row r="776" spans="4:6">
      <c r="D776" s="40"/>
      <c r="E776" s="40"/>
      <c r="F776" s="40"/>
    </row>
    <row r="777" spans="4:6">
      <c r="D777" s="40"/>
      <c r="E777" s="40"/>
      <c r="F777" s="40"/>
    </row>
    <row r="778" spans="4:6">
      <c r="D778" s="40"/>
      <c r="E778" s="40"/>
      <c r="F778" s="40"/>
    </row>
    <row r="779" spans="4:6">
      <c r="D779" s="40"/>
      <c r="E779" s="40"/>
      <c r="F779" s="40"/>
    </row>
    <row r="780" spans="4:6">
      <c r="D780" s="40"/>
      <c r="E780" s="40"/>
      <c r="F780" s="40"/>
    </row>
    <row r="781" spans="4:6">
      <c r="D781" s="40"/>
      <c r="E781" s="40"/>
      <c r="F781" s="40"/>
    </row>
    <row r="782" spans="4:6">
      <c r="D782" s="40"/>
      <c r="E782" s="40"/>
      <c r="F782" s="40"/>
    </row>
    <row r="783" spans="4:6">
      <c r="D783" s="40"/>
      <c r="E783" s="40"/>
      <c r="F783" s="40"/>
    </row>
    <row r="784" spans="4:6">
      <c r="D784" s="40"/>
      <c r="E784" s="40"/>
      <c r="F784" s="40"/>
    </row>
    <row r="785" spans="4:6">
      <c r="D785" s="40"/>
      <c r="E785" s="40"/>
      <c r="F785" s="40"/>
    </row>
    <row r="786" spans="4:6">
      <c r="D786" s="40"/>
      <c r="E786" s="40"/>
      <c r="F786" s="40"/>
    </row>
    <row r="787" spans="4:6">
      <c r="D787" s="40"/>
      <c r="E787" s="40"/>
      <c r="F787" s="40"/>
    </row>
    <row r="788" spans="4:6">
      <c r="D788" s="40"/>
      <c r="E788" s="40"/>
      <c r="F788" s="40"/>
    </row>
    <row r="789" spans="4:6">
      <c r="D789" s="40"/>
      <c r="E789" s="40"/>
      <c r="F789" s="40"/>
    </row>
    <row r="790" spans="4:6">
      <c r="D790" s="40"/>
      <c r="E790" s="40"/>
      <c r="F790" s="40"/>
    </row>
    <row r="791" spans="4:6">
      <c r="D791" s="40"/>
      <c r="E791" s="40"/>
      <c r="F791" s="40"/>
    </row>
    <row r="792" spans="4:6">
      <c r="D792" s="40"/>
      <c r="E792" s="40"/>
      <c r="F792" s="40"/>
    </row>
    <row r="793" spans="4:6">
      <c r="D793" s="40"/>
      <c r="E793" s="40"/>
      <c r="F793" s="40"/>
    </row>
    <row r="794" spans="4:6">
      <c r="D794" s="40"/>
      <c r="E794" s="40"/>
      <c r="F794" s="40"/>
    </row>
    <row r="795" spans="4:6">
      <c r="D795" s="40"/>
      <c r="E795" s="40"/>
      <c r="F795" s="40"/>
    </row>
    <row r="796" spans="4:6">
      <c r="D796" s="40"/>
      <c r="E796" s="40"/>
      <c r="F796" s="40"/>
    </row>
    <row r="797" spans="4:6">
      <c r="D797" s="40"/>
      <c r="E797" s="40"/>
      <c r="F797" s="40"/>
    </row>
    <row r="798" spans="4:6">
      <c r="D798" s="40"/>
      <c r="E798" s="40"/>
      <c r="F798" s="40"/>
    </row>
    <row r="799" spans="4:6">
      <c r="D799" s="40"/>
      <c r="E799" s="40"/>
      <c r="F799" s="40"/>
    </row>
    <row r="800" spans="4:6">
      <c r="D800" s="40"/>
      <c r="E800" s="40"/>
      <c r="F800" s="40"/>
    </row>
    <row r="801" spans="4:6">
      <c r="D801" s="40"/>
      <c r="E801" s="40"/>
      <c r="F801" s="40"/>
    </row>
    <row r="802" spans="4:6">
      <c r="D802" s="40"/>
      <c r="E802" s="40"/>
      <c r="F802" s="40"/>
    </row>
    <row r="803" spans="4:6">
      <c r="D803" s="40"/>
      <c r="E803" s="40"/>
      <c r="F803" s="40"/>
    </row>
    <row r="804" spans="4:6">
      <c r="D804" s="40"/>
      <c r="E804" s="40"/>
      <c r="F804" s="40"/>
    </row>
    <row r="805" spans="4:6">
      <c r="D805" s="40"/>
      <c r="E805" s="40"/>
      <c r="F805" s="40"/>
    </row>
    <row r="806" spans="4:6">
      <c r="D806" s="40"/>
      <c r="E806" s="40"/>
      <c r="F806" s="40"/>
    </row>
    <row r="807" spans="4:6">
      <c r="D807" s="40"/>
      <c r="E807" s="40"/>
      <c r="F807" s="40"/>
    </row>
    <row r="808" spans="4:6">
      <c r="D808" s="40"/>
      <c r="E808" s="40"/>
      <c r="F808" s="40"/>
    </row>
    <row r="809" spans="4:6">
      <c r="D809" s="40"/>
      <c r="E809" s="40"/>
      <c r="F809" s="40"/>
    </row>
    <row r="810" spans="4:6">
      <c r="D810" s="40"/>
      <c r="E810" s="40"/>
      <c r="F810" s="40"/>
    </row>
    <row r="811" spans="4:6">
      <c r="D811" s="40"/>
      <c r="E811" s="40"/>
      <c r="F811" s="40"/>
    </row>
    <row r="812" spans="4:6">
      <c r="D812" s="40"/>
      <c r="E812" s="40"/>
      <c r="F812" s="40"/>
    </row>
    <row r="813" spans="4:6">
      <c r="D813" s="40"/>
      <c r="E813" s="40"/>
      <c r="F813" s="40"/>
    </row>
    <row r="814" spans="4:6">
      <c r="D814" s="40"/>
      <c r="E814" s="40"/>
      <c r="F814" s="40"/>
    </row>
    <row r="815" spans="4:6">
      <c r="D815" s="40"/>
      <c r="E815" s="40"/>
      <c r="F815" s="40"/>
    </row>
    <row r="816" spans="4:6">
      <c r="D816" s="40"/>
      <c r="E816" s="40"/>
      <c r="F816" s="40"/>
    </row>
    <row r="817" spans="4:6">
      <c r="D817" s="40"/>
      <c r="E817" s="40"/>
      <c r="F817" s="40"/>
    </row>
    <row r="818" spans="4:6">
      <c r="D818" s="40"/>
      <c r="E818" s="40"/>
      <c r="F818" s="40"/>
    </row>
    <row r="819" spans="4:6">
      <c r="D819" s="40"/>
      <c r="E819" s="40"/>
      <c r="F819" s="40"/>
    </row>
    <row r="820" spans="4:6">
      <c r="D820" s="40"/>
      <c r="E820" s="40"/>
      <c r="F820" s="40"/>
    </row>
    <row r="821" spans="4:6">
      <c r="D821" s="40"/>
      <c r="E821" s="40"/>
      <c r="F821" s="40"/>
    </row>
    <row r="822" spans="4:6">
      <c r="D822" s="40"/>
      <c r="E822" s="40"/>
      <c r="F822" s="40"/>
    </row>
    <row r="823" spans="4:6">
      <c r="D823" s="40"/>
      <c r="E823" s="40"/>
      <c r="F823" s="40"/>
    </row>
    <row r="824" spans="4:6">
      <c r="D824" s="40"/>
      <c r="E824" s="40"/>
      <c r="F824" s="40"/>
    </row>
    <row r="825" spans="4:6">
      <c r="D825" s="40"/>
      <c r="E825" s="40"/>
      <c r="F825" s="40"/>
    </row>
    <row r="826" spans="4:6">
      <c r="D826" s="40"/>
      <c r="E826" s="40"/>
      <c r="F826" s="40"/>
    </row>
    <row r="827" spans="4:6">
      <c r="D827" s="40"/>
      <c r="E827" s="40"/>
      <c r="F827" s="40"/>
    </row>
    <row r="828" spans="4:6">
      <c r="D828" s="40"/>
      <c r="E828" s="40"/>
      <c r="F828" s="40"/>
    </row>
    <row r="829" spans="4:6">
      <c r="D829" s="40"/>
      <c r="E829" s="40"/>
      <c r="F829" s="40"/>
    </row>
    <row r="830" spans="4:6">
      <c r="D830" s="40"/>
      <c r="E830" s="40"/>
      <c r="F830" s="40"/>
    </row>
    <row r="831" spans="4:6">
      <c r="D831" s="40"/>
      <c r="E831" s="40"/>
      <c r="F831" s="40"/>
    </row>
    <row r="832" spans="4:6">
      <c r="D832" s="40"/>
      <c r="E832" s="40"/>
      <c r="F832" s="40"/>
    </row>
    <row r="833" spans="4:6">
      <c r="D833" s="40"/>
      <c r="E833" s="40"/>
      <c r="F833" s="40"/>
    </row>
    <row r="834" spans="4:6">
      <c r="D834" s="40"/>
      <c r="E834" s="40"/>
      <c r="F834" s="40"/>
    </row>
    <row r="835" spans="4:6">
      <c r="D835" s="40"/>
      <c r="E835" s="40"/>
      <c r="F835" s="40"/>
    </row>
    <row r="836" spans="4:6">
      <c r="D836" s="40"/>
      <c r="E836" s="40"/>
      <c r="F836" s="40"/>
    </row>
    <row r="837" spans="4:6">
      <c r="D837" s="40"/>
      <c r="E837" s="40"/>
      <c r="F837" s="40"/>
    </row>
    <row r="838" spans="4:6">
      <c r="D838" s="40"/>
      <c r="E838" s="40"/>
      <c r="F838" s="40"/>
    </row>
    <row r="839" spans="4:6">
      <c r="D839" s="40"/>
      <c r="E839" s="40"/>
      <c r="F839" s="40"/>
    </row>
    <row r="840" spans="4:6">
      <c r="D840" s="40"/>
      <c r="E840" s="40"/>
      <c r="F840" s="40"/>
    </row>
    <row r="841" spans="4:6">
      <c r="D841" s="40"/>
      <c r="E841" s="40"/>
      <c r="F841" s="40"/>
    </row>
    <row r="842" spans="4:6">
      <c r="D842" s="40"/>
      <c r="E842" s="40"/>
      <c r="F842" s="40"/>
    </row>
    <row r="843" spans="4:6">
      <c r="D843" s="40"/>
      <c r="E843" s="40"/>
      <c r="F843" s="40"/>
    </row>
    <row r="844" spans="4:6">
      <c r="D844" s="40"/>
      <c r="E844" s="40"/>
      <c r="F844" s="40"/>
    </row>
    <row r="845" spans="4:6">
      <c r="D845" s="40"/>
      <c r="E845" s="40"/>
      <c r="F845" s="40"/>
    </row>
    <row r="846" spans="4:6">
      <c r="D846" s="40"/>
      <c r="E846" s="40"/>
      <c r="F846" s="40"/>
    </row>
    <row r="847" spans="4:6">
      <c r="D847" s="40"/>
      <c r="E847" s="40"/>
      <c r="F847" s="40"/>
    </row>
    <row r="848" spans="4:6">
      <c r="D848" s="40"/>
      <c r="E848" s="40"/>
      <c r="F848" s="40"/>
    </row>
    <row r="849" spans="4:6">
      <c r="D849" s="40"/>
      <c r="E849" s="40"/>
      <c r="F849" s="40"/>
    </row>
    <row r="850" spans="4:6">
      <c r="D850" s="40"/>
      <c r="E850" s="40"/>
      <c r="F850" s="40"/>
    </row>
    <row r="851" spans="4:6">
      <c r="D851" s="40"/>
      <c r="E851" s="40"/>
      <c r="F851" s="40"/>
    </row>
    <row r="852" spans="4:6">
      <c r="D852" s="40"/>
      <c r="E852" s="40"/>
      <c r="F852" s="40"/>
    </row>
    <row r="853" spans="4:6">
      <c r="D853" s="40"/>
      <c r="E853" s="40"/>
      <c r="F853" s="40"/>
    </row>
    <row r="854" spans="4:6">
      <c r="D854" s="40"/>
      <c r="E854" s="40"/>
      <c r="F854" s="40"/>
    </row>
    <row r="855" spans="4:6">
      <c r="D855" s="40"/>
      <c r="E855" s="40"/>
      <c r="F855" s="40"/>
    </row>
    <row r="856" spans="4:6">
      <c r="D856" s="40"/>
      <c r="E856" s="40"/>
      <c r="F856" s="40"/>
    </row>
    <row r="857" spans="4:6">
      <c r="D857" s="40"/>
      <c r="E857" s="40"/>
      <c r="F857" s="40"/>
    </row>
    <row r="858" spans="4:6">
      <c r="D858" s="40"/>
      <c r="E858" s="40"/>
      <c r="F858" s="40"/>
    </row>
    <row r="859" spans="4:6">
      <c r="D859" s="40"/>
      <c r="E859" s="40"/>
      <c r="F859" s="40"/>
    </row>
    <row r="860" spans="4:6">
      <c r="D860" s="40"/>
      <c r="E860" s="40"/>
      <c r="F860" s="40"/>
    </row>
    <row r="861" spans="4:6">
      <c r="D861" s="40"/>
      <c r="E861" s="40"/>
      <c r="F861" s="40"/>
    </row>
    <row r="862" spans="4:6">
      <c r="D862" s="40"/>
      <c r="E862" s="40"/>
      <c r="F862" s="40"/>
    </row>
    <row r="863" spans="4:6">
      <c r="D863" s="40"/>
      <c r="E863" s="40"/>
      <c r="F863" s="40"/>
    </row>
    <row r="864" spans="4:6">
      <c r="D864" s="40"/>
      <c r="E864" s="40"/>
      <c r="F864" s="40"/>
    </row>
    <row r="865" spans="4:6">
      <c r="D865" s="40"/>
      <c r="E865" s="40"/>
      <c r="F865" s="40"/>
    </row>
    <row r="866" spans="4:6">
      <c r="D866" s="40"/>
      <c r="E866" s="40"/>
      <c r="F866" s="40"/>
    </row>
    <row r="867" spans="4:6">
      <c r="D867" s="40"/>
      <c r="E867" s="40"/>
      <c r="F867" s="40"/>
    </row>
    <row r="868" spans="4:6">
      <c r="D868" s="40"/>
      <c r="E868" s="40"/>
      <c r="F868" s="40"/>
    </row>
    <row r="869" spans="4:6">
      <c r="D869" s="40"/>
      <c r="E869" s="40"/>
      <c r="F869" s="40"/>
    </row>
    <row r="870" spans="4:6">
      <c r="D870" s="40"/>
      <c r="E870" s="40"/>
      <c r="F870" s="40"/>
    </row>
    <row r="871" spans="4:6">
      <c r="D871" s="40"/>
      <c r="E871" s="40"/>
      <c r="F871" s="40"/>
    </row>
    <row r="872" spans="4:6">
      <c r="D872" s="40"/>
      <c r="E872" s="40"/>
      <c r="F872" s="40"/>
    </row>
    <row r="873" spans="4:6">
      <c r="D873" s="40"/>
      <c r="E873" s="40"/>
      <c r="F873" s="40"/>
    </row>
    <row r="874" spans="4:6">
      <c r="D874" s="40"/>
      <c r="E874" s="40"/>
      <c r="F874" s="40"/>
    </row>
    <row r="875" spans="4:6">
      <c r="D875" s="40"/>
      <c r="E875" s="40"/>
      <c r="F875" s="40"/>
    </row>
    <row r="876" spans="4:6">
      <c r="D876" s="40"/>
      <c r="E876" s="40"/>
      <c r="F876" s="40"/>
    </row>
    <row r="877" spans="4:6">
      <c r="D877" s="40"/>
      <c r="E877" s="40"/>
      <c r="F877" s="40"/>
    </row>
    <row r="878" spans="4:6">
      <c r="D878" s="40"/>
      <c r="E878" s="40"/>
      <c r="F878" s="40"/>
    </row>
    <row r="879" spans="4:6">
      <c r="D879" s="40"/>
      <c r="E879" s="40"/>
      <c r="F879" s="40"/>
    </row>
    <row r="880" spans="4:6">
      <c r="D880" s="40"/>
      <c r="E880" s="40"/>
      <c r="F880" s="40"/>
    </row>
    <row r="881" spans="4:6">
      <c r="D881" s="40"/>
      <c r="E881" s="40"/>
      <c r="F881" s="40"/>
    </row>
    <row r="882" spans="4:6">
      <c r="D882" s="40"/>
      <c r="E882" s="40"/>
      <c r="F882" s="40"/>
    </row>
    <row r="883" spans="4:6">
      <c r="D883" s="40"/>
      <c r="E883" s="40"/>
      <c r="F883" s="40"/>
    </row>
    <row r="884" spans="4:6">
      <c r="D884" s="40"/>
      <c r="E884" s="40"/>
      <c r="F884" s="40"/>
    </row>
    <row r="885" spans="4:6">
      <c r="D885" s="40"/>
      <c r="E885" s="40"/>
      <c r="F885" s="40"/>
    </row>
    <row r="886" spans="4:6">
      <c r="D886" s="40"/>
      <c r="E886" s="40"/>
      <c r="F886" s="40"/>
    </row>
    <row r="887" spans="4:6">
      <c r="D887" s="40"/>
      <c r="E887" s="40"/>
      <c r="F887" s="40"/>
    </row>
    <row r="888" spans="4:6">
      <c r="D888" s="40"/>
      <c r="E888" s="40"/>
      <c r="F888" s="40"/>
    </row>
    <row r="889" spans="4:6">
      <c r="D889" s="40"/>
      <c r="E889" s="40"/>
      <c r="F889" s="40"/>
    </row>
    <row r="890" spans="4:6">
      <c r="D890" s="40"/>
      <c r="E890" s="40"/>
      <c r="F890" s="40"/>
    </row>
    <row r="891" spans="4:6">
      <c r="D891" s="40"/>
      <c r="E891" s="40"/>
      <c r="F891" s="40"/>
    </row>
    <row r="892" spans="4:6">
      <c r="D892" s="40"/>
      <c r="E892" s="40"/>
      <c r="F892" s="40"/>
    </row>
    <row r="893" spans="4:6">
      <c r="D893" s="40"/>
      <c r="E893" s="40"/>
      <c r="F893" s="40"/>
    </row>
    <row r="894" spans="4:6">
      <c r="D894" s="40"/>
      <c r="E894" s="40"/>
      <c r="F894" s="40"/>
    </row>
    <row r="895" spans="4:6">
      <c r="D895" s="40"/>
      <c r="E895" s="40"/>
      <c r="F895" s="40"/>
    </row>
    <row r="896" spans="4:6">
      <c r="D896" s="40"/>
      <c r="E896" s="40"/>
      <c r="F896" s="40"/>
    </row>
    <row r="897" spans="4:6">
      <c r="D897" s="40"/>
      <c r="E897" s="40"/>
      <c r="F897" s="40"/>
    </row>
    <row r="898" spans="4:6">
      <c r="D898" s="40"/>
      <c r="E898" s="40"/>
      <c r="F898" s="40"/>
    </row>
    <row r="899" spans="4:6">
      <c r="D899" s="40"/>
      <c r="E899" s="40"/>
      <c r="F899" s="40"/>
    </row>
    <row r="900" spans="4:6">
      <c r="D900" s="40"/>
      <c r="E900" s="40"/>
      <c r="F900" s="40"/>
    </row>
    <row r="901" spans="4:6">
      <c r="D901" s="40"/>
      <c r="E901" s="40"/>
      <c r="F901" s="40"/>
    </row>
    <row r="902" spans="4:6">
      <c r="D902" s="40"/>
      <c r="E902" s="40"/>
      <c r="F902" s="40"/>
    </row>
    <row r="903" spans="4:6">
      <c r="D903" s="40"/>
      <c r="E903" s="40"/>
      <c r="F903" s="40"/>
    </row>
    <row r="904" spans="4:6">
      <c r="D904" s="40"/>
      <c r="E904" s="40"/>
      <c r="F904" s="40"/>
    </row>
    <row r="905" spans="4:6">
      <c r="D905" s="40"/>
      <c r="E905" s="40"/>
      <c r="F905" s="40"/>
    </row>
    <row r="906" spans="4:6">
      <c r="D906" s="40"/>
      <c r="E906" s="40"/>
      <c r="F906" s="40"/>
    </row>
    <row r="907" spans="4:6">
      <c r="D907" s="40"/>
      <c r="E907" s="40"/>
      <c r="F907" s="40"/>
    </row>
    <row r="908" spans="4:6">
      <c r="D908" s="40"/>
      <c r="E908" s="40"/>
      <c r="F908" s="40"/>
    </row>
    <row r="909" spans="4:6">
      <c r="D909" s="40"/>
      <c r="E909" s="40"/>
      <c r="F909" s="40"/>
    </row>
    <row r="910" spans="4:6">
      <c r="D910" s="40"/>
      <c r="E910" s="40"/>
      <c r="F910" s="40"/>
    </row>
    <row r="911" spans="4:6">
      <c r="D911" s="40"/>
      <c r="E911" s="40"/>
      <c r="F911" s="40"/>
    </row>
    <row r="912" spans="4:6">
      <c r="D912" s="40"/>
      <c r="E912" s="40"/>
      <c r="F912" s="40"/>
    </row>
    <row r="913" spans="4:6">
      <c r="D913" s="40"/>
      <c r="E913" s="40"/>
      <c r="F913" s="40"/>
    </row>
    <row r="914" spans="4:6">
      <c r="D914" s="40"/>
      <c r="E914" s="40"/>
      <c r="F914" s="40"/>
    </row>
    <row r="915" spans="4:6">
      <c r="D915" s="40"/>
      <c r="E915" s="40"/>
      <c r="F915" s="40"/>
    </row>
    <row r="916" spans="4:6">
      <c r="D916" s="40"/>
      <c r="E916" s="40"/>
      <c r="F916" s="40"/>
    </row>
    <row r="917" spans="4:6">
      <c r="D917" s="40"/>
      <c r="E917" s="40"/>
      <c r="F917" s="40"/>
    </row>
    <row r="918" spans="4:6">
      <c r="D918" s="40"/>
      <c r="E918" s="40"/>
      <c r="F918" s="40"/>
    </row>
    <row r="919" spans="4:6">
      <c r="D919" s="40"/>
      <c r="E919" s="40"/>
      <c r="F919" s="40"/>
    </row>
    <row r="920" spans="4:6">
      <c r="D920" s="40"/>
      <c r="E920" s="40"/>
      <c r="F920" s="40"/>
    </row>
    <row r="921" spans="4:6">
      <c r="D921" s="40"/>
      <c r="E921" s="40"/>
      <c r="F921" s="40"/>
    </row>
    <row r="922" spans="4:6">
      <c r="D922" s="40"/>
      <c r="E922" s="40"/>
      <c r="F922" s="40"/>
    </row>
    <row r="923" spans="4:6">
      <c r="D923" s="40"/>
      <c r="E923" s="40"/>
      <c r="F923" s="40"/>
    </row>
    <row r="924" spans="4:6">
      <c r="D924" s="40"/>
      <c r="E924" s="40"/>
      <c r="F924" s="40"/>
    </row>
    <row r="925" spans="4:6">
      <c r="D925" s="40"/>
      <c r="E925" s="40"/>
      <c r="F925" s="40"/>
    </row>
    <row r="926" spans="4:6">
      <c r="D926" s="40"/>
      <c r="E926" s="40"/>
      <c r="F926" s="40"/>
    </row>
    <row r="927" spans="4:6">
      <c r="D927" s="40"/>
      <c r="E927" s="40"/>
      <c r="F927" s="40"/>
    </row>
    <row r="928" spans="4:6">
      <c r="D928" s="40"/>
      <c r="E928" s="40"/>
      <c r="F928" s="40"/>
    </row>
    <row r="929" spans="4:6">
      <c r="D929" s="40"/>
      <c r="E929" s="40"/>
      <c r="F929" s="40"/>
    </row>
    <row r="930" spans="4:6">
      <c r="D930" s="40"/>
      <c r="E930" s="40"/>
      <c r="F930" s="40"/>
    </row>
    <row r="931" spans="4:6">
      <c r="D931" s="40"/>
      <c r="E931" s="40"/>
      <c r="F931" s="40"/>
    </row>
    <row r="932" spans="4:6">
      <c r="D932" s="40"/>
      <c r="E932" s="40"/>
      <c r="F932" s="40"/>
    </row>
    <row r="933" spans="4:6">
      <c r="D933" s="40"/>
      <c r="E933" s="40"/>
      <c r="F933" s="40"/>
    </row>
    <row r="934" spans="4:6">
      <c r="D934" s="40"/>
      <c r="E934" s="40"/>
      <c r="F934" s="40"/>
    </row>
    <row r="935" spans="4:6">
      <c r="D935" s="40"/>
      <c r="E935" s="40"/>
      <c r="F935" s="40"/>
    </row>
    <row r="936" spans="4:6">
      <c r="D936" s="40"/>
      <c r="E936" s="40"/>
      <c r="F936" s="40"/>
    </row>
    <row r="937" spans="4:6">
      <c r="D937" s="40"/>
      <c r="E937" s="40"/>
      <c r="F937" s="40"/>
    </row>
    <row r="938" spans="4:6">
      <c r="D938" s="40"/>
      <c r="E938" s="40"/>
      <c r="F938" s="40"/>
    </row>
    <row r="939" spans="4:6">
      <c r="D939" s="40"/>
      <c r="E939" s="40"/>
      <c r="F939" s="40"/>
    </row>
    <row r="940" spans="4:6">
      <c r="D940" s="40"/>
      <c r="E940" s="40"/>
      <c r="F940" s="40"/>
    </row>
    <row r="941" spans="4:6">
      <c r="D941" s="40"/>
      <c r="E941" s="40"/>
      <c r="F941" s="40"/>
    </row>
    <row r="942" spans="4:6">
      <c r="D942" s="40"/>
      <c r="E942" s="40"/>
      <c r="F942" s="40"/>
    </row>
    <row r="943" spans="4:6">
      <c r="D943" s="40"/>
      <c r="E943" s="40"/>
      <c r="F943" s="40"/>
    </row>
    <row r="944" spans="4:6">
      <c r="D944" s="40"/>
      <c r="E944" s="40"/>
      <c r="F944" s="40"/>
    </row>
    <row r="945" spans="4:6">
      <c r="D945" s="40"/>
      <c r="E945" s="40"/>
      <c r="F945" s="40"/>
    </row>
    <row r="946" spans="4:6">
      <c r="D946" s="40"/>
      <c r="E946" s="40"/>
      <c r="F946" s="40"/>
    </row>
    <row r="947" spans="4:6">
      <c r="D947" s="40"/>
      <c r="E947" s="40"/>
      <c r="F947" s="40"/>
    </row>
    <row r="948" spans="4:6">
      <c r="D948" s="40"/>
      <c r="E948" s="40"/>
      <c r="F948" s="40"/>
    </row>
    <row r="949" spans="4:6">
      <c r="D949" s="40"/>
      <c r="E949" s="40"/>
      <c r="F949" s="40"/>
    </row>
    <row r="950" spans="4:6">
      <c r="D950" s="40"/>
      <c r="E950" s="40"/>
      <c r="F950" s="40"/>
    </row>
    <row r="951" spans="4:6">
      <c r="D951" s="40"/>
      <c r="E951" s="40"/>
      <c r="F951" s="40"/>
    </row>
    <row r="952" spans="4:6">
      <c r="D952" s="40"/>
      <c r="E952" s="40"/>
      <c r="F952" s="40"/>
    </row>
    <row r="953" spans="4:6">
      <c r="D953" s="40"/>
      <c r="E953" s="40"/>
      <c r="F953" s="40"/>
    </row>
    <row r="954" spans="4:6">
      <c r="D954" s="40"/>
      <c r="E954" s="40"/>
      <c r="F954" s="40"/>
    </row>
    <row r="955" spans="4:6">
      <c r="D955" s="40"/>
      <c r="E955" s="40"/>
      <c r="F955" s="40"/>
    </row>
    <row r="956" spans="4:6">
      <c r="D956" s="40"/>
      <c r="E956" s="40"/>
      <c r="F956" s="40"/>
    </row>
    <row r="957" spans="4:6">
      <c r="D957" s="40"/>
      <c r="E957" s="40"/>
      <c r="F957" s="40"/>
    </row>
    <row r="958" spans="4:6">
      <c r="D958" s="40"/>
      <c r="E958" s="40"/>
      <c r="F958" s="40"/>
    </row>
    <row r="959" spans="4:6">
      <c r="D959" s="40"/>
      <c r="E959" s="40"/>
      <c r="F959" s="40"/>
    </row>
    <row r="960" spans="4:6">
      <c r="D960" s="40"/>
      <c r="E960" s="40"/>
      <c r="F960" s="40"/>
    </row>
    <row r="961" spans="4:6">
      <c r="D961" s="40"/>
      <c r="E961" s="40"/>
      <c r="F961" s="40"/>
    </row>
    <row r="962" spans="4:6">
      <c r="D962" s="40"/>
      <c r="E962" s="40"/>
      <c r="F962" s="40"/>
    </row>
    <row r="963" spans="4:6">
      <c r="D963" s="40"/>
      <c r="E963" s="40"/>
      <c r="F963" s="40"/>
    </row>
    <row r="964" spans="4:6">
      <c r="D964" s="40"/>
      <c r="E964" s="40"/>
      <c r="F964" s="40"/>
    </row>
    <row r="965" spans="4:6">
      <c r="D965" s="40"/>
      <c r="E965" s="40"/>
      <c r="F965" s="40"/>
    </row>
    <row r="966" spans="4:6">
      <c r="D966" s="40"/>
      <c r="E966" s="40"/>
      <c r="F966" s="40"/>
    </row>
    <row r="967" spans="4:6">
      <c r="D967" s="40"/>
      <c r="E967" s="40"/>
      <c r="F967" s="40"/>
    </row>
    <row r="968" spans="4:6">
      <c r="D968" s="40"/>
      <c r="E968" s="40"/>
      <c r="F968" s="40"/>
    </row>
    <row r="969" spans="4:6">
      <c r="D969" s="40"/>
      <c r="E969" s="40"/>
      <c r="F969" s="40"/>
    </row>
    <row r="970" spans="4:6">
      <c r="D970" s="40"/>
      <c r="E970" s="40"/>
      <c r="F970" s="40"/>
    </row>
    <row r="971" spans="4:6">
      <c r="D971" s="40"/>
      <c r="E971" s="40"/>
      <c r="F971" s="40"/>
    </row>
    <row r="972" spans="4:6">
      <c r="D972" s="40"/>
      <c r="E972" s="40"/>
      <c r="F972" s="40"/>
    </row>
    <row r="973" spans="4:6">
      <c r="D973" s="40"/>
      <c r="E973" s="40"/>
      <c r="F973" s="40"/>
    </row>
    <row r="974" spans="4:6">
      <c r="D974" s="40"/>
      <c r="E974" s="40"/>
      <c r="F974" s="40"/>
    </row>
    <row r="975" spans="4:6">
      <c r="D975" s="40"/>
      <c r="E975" s="40"/>
      <c r="F975" s="40"/>
    </row>
    <row r="976" spans="4:6">
      <c r="D976" s="40"/>
      <c r="E976" s="40"/>
      <c r="F976" s="40"/>
    </row>
    <row r="977" spans="4:6">
      <c r="D977" s="40"/>
      <c r="E977" s="40"/>
      <c r="F977" s="40"/>
    </row>
    <row r="978" spans="4:6">
      <c r="D978" s="40"/>
      <c r="E978" s="40"/>
      <c r="F978" s="40"/>
    </row>
    <row r="979" spans="4:6">
      <c r="D979" s="40"/>
      <c r="E979" s="40"/>
      <c r="F979" s="40"/>
    </row>
    <row r="980" spans="4:6">
      <c r="D980" s="40"/>
      <c r="E980" s="40"/>
      <c r="F980" s="40"/>
    </row>
    <row r="981" spans="4:6">
      <c r="D981" s="40"/>
      <c r="E981" s="40"/>
      <c r="F981" s="40"/>
    </row>
    <row r="982" spans="4:6">
      <c r="D982" s="40"/>
      <c r="E982" s="40"/>
      <c r="F982" s="40"/>
    </row>
    <row r="983" spans="4:6">
      <c r="D983" s="40"/>
      <c r="E983" s="40"/>
      <c r="F983" s="40"/>
    </row>
    <row r="984" spans="4:6">
      <c r="D984" s="40"/>
      <c r="E984" s="40"/>
      <c r="F984" s="40"/>
    </row>
    <row r="985" spans="4:6">
      <c r="D985" s="40"/>
      <c r="E985" s="40"/>
      <c r="F985" s="40"/>
    </row>
    <row r="986" spans="4:6">
      <c r="D986" s="40"/>
      <c r="E986" s="40"/>
      <c r="F986" s="40"/>
    </row>
    <row r="987" spans="4:6">
      <c r="D987" s="40"/>
      <c r="E987" s="40"/>
      <c r="F987" s="40"/>
    </row>
    <row r="988" spans="4:6">
      <c r="D988" s="40"/>
      <c r="E988" s="40"/>
      <c r="F988" s="40"/>
    </row>
    <row r="989" spans="4:6">
      <c r="D989" s="40"/>
      <c r="E989" s="40"/>
      <c r="F989" s="40"/>
    </row>
    <row r="990" spans="4:6">
      <c r="D990" s="40"/>
      <c r="E990" s="40"/>
      <c r="F990" s="40"/>
    </row>
    <row r="991" spans="4:6">
      <c r="D991" s="40"/>
      <c r="E991" s="40"/>
      <c r="F991" s="40"/>
    </row>
    <row r="992" spans="4:6">
      <c r="D992" s="40"/>
      <c r="E992" s="40"/>
      <c r="F992" s="40"/>
    </row>
    <row r="993" spans="4:6">
      <c r="D993" s="40"/>
      <c r="E993" s="40"/>
      <c r="F993" s="40"/>
    </row>
    <row r="994" spans="4:6">
      <c r="D994" s="40"/>
      <c r="E994" s="40"/>
      <c r="F994" s="40"/>
    </row>
    <row r="995" spans="4:6">
      <c r="D995" s="40"/>
      <c r="E995" s="40"/>
      <c r="F995" s="40"/>
    </row>
    <row r="996" spans="4:6">
      <c r="D996" s="40"/>
      <c r="E996" s="40"/>
      <c r="F996" s="40"/>
    </row>
    <row r="997" spans="4:6">
      <c r="D997" s="40"/>
      <c r="E997" s="40"/>
      <c r="F997" s="40"/>
    </row>
    <row r="998" spans="4:6">
      <c r="D998" s="40"/>
      <c r="E998" s="40"/>
      <c r="F998" s="40"/>
    </row>
    <row r="999" spans="4:6">
      <c r="D999" s="40"/>
      <c r="E999" s="40"/>
      <c r="F999" s="40"/>
    </row>
    <row r="1000" spans="4:6">
      <c r="D1000" s="40"/>
      <c r="E1000" s="40"/>
      <c r="F1000" s="40"/>
    </row>
    <row r="1001" spans="4:6">
      <c r="D1001" s="40"/>
      <c r="E1001" s="40"/>
      <c r="F1001" s="40"/>
    </row>
    <row r="1002" spans="4:6">
      <c r="D1002" s="40"/>
      <c r="E1002" s="40"/>
      <c r="F1002" s="40"/>
    </row>
    <row r="1003" spans="4:6">
      <c r="D1003" s="40"/>
      <c r="E1003" s="40"/>
      <c r="F1003" s="40"/>
    </row>
    <row r="1004" spans="4:6">
      <c r="D1004" s="40"/>
      <c r="E1004" s="40"/>
      <c r="F1004" s="40"/>
    </row>
    <row r="1005" spans="4:6">
      <c r="D1005" s="40"/>
      <c r="E1005" s="40"/>
      <c r="F1005" s="40"/>
    </row>
    <row r="1006" spans="4:6">
      <c r="D1006" s="40"/>
      <c r="E1006" s="40"/>
      <c r="F1006" s="40"/>
    </row>
    <row r="1007" spans="4:6">
      <c r="D1007" s="40"/>
      <c r="E1007" s="40"/>
      <c r="F1007" s="40"/>
    </row>
    <row r="1008" spans="4:6">
      <c r="D1008" s="40"/>
      <c r="E1008" s="40"/>
      <c r="F1008" s="40"/>
    </row>
    <row r="1009" spans="4:6">
      <c r="D1009" s="40"/>
      <c r="E1009" s="40"/>
      <c r="F1009" s="40"/>
    </row>
    <row r="1010" spans="4:6">
      <c r="D1010" s="40"/>
      <c r="E1010" s="40"/>
      <c r="F1010" s="40"/>
    </row>
    <row r="1011" spans="4:6">
      <c r="D1011" s="40"/>
      <c r="E1011" s="40"/>
      <c r="F1011" s="40"/>
    </row>
    <row r="1012" spans="4:6">
      <c r="D1012" s="40"/>
      <c r="E1012" s="40"/>
      <c r="F1012" s="40"/>
    </row>
    <row r="1013" spans="4:6">
      <c r="D1013" s="40"/>
      <c r="E1013" s="40"/>
      <c r="F1013" s="40"/>
    </row>
    <row r="1014" spans="4:6">
      <c r="D1014" s="40"/>
      <c r="E1014" s="40"/>
      <c r="F1014" s="40"/>
    </row>
    <row r="1015" spans="4:6">
      <c r="D1015" s="40"/>
      <c r="E1015" s="40"/>
      <c r="F1015" s="40"/>
    </row>
    <row r="1016" spans="4:6">
      <c r="D1016" s="40"/>
      <c r="E1016" s="40"/>
      <c r="F1016" s="40"/>
    </row>
    <row r="1017" spans="4:6">
      <c r="D1017" s="40"/>
      <c r="E1017" s="40"/>
      <c r="F1017" s="40"/>
    </row>
    <row r="1018" spans="4:6">
      <c r="D1018" s="40"/>
      <c r="E1018" s="40"/>
      <c r="F1018" s="40"/>
    </row>
    <row r="1019" spans="4:6">
      <c r="D1019" s="40"/>
      <c r="E1019" s="40"/>
      <c r="F1019" s="40"/>
    </row>
    <row r="1020" spans="4:6">
      <c r="D1020" s="40"/>
      <c r="E1020" s="40"/>
      <c r="F1020" s="40"/>
    </row>
    <row r="1021" spans="4:6">
      <c r="D1021" s="40"/>
      <c r="E1021" s="40"/>
      <c r="F1021" s="40"/>
    </row>
    <row r="1022" spans="4:6">
      <c r="D1022" s="40"/>
      <c r="E1022" s="40"/>
      <c r="F1022" s="40"/>
    </row>
    <row r="1023" spans="4:6">
      <c r="D1023" s="40"/>
      <c r="E1023" s="40"/>
      <c r="F1023" s="40"/>
    </row>
    <row r="1024" spans="4:6">
      <c r="D1024" s="40"/>
      <c r="E1024" s="40"/>
      <c r="F1024" s="40"/>
    </row>
    <row r="1025" spans="4:6">
      <c r="D1025" s="40"/>
      <c r="E1025" s="40"/>
      <c r="F1025" s="40"/>
    </row>
    <row r="1026" spans="4:6">
      <c r="D1026" s="40"/>
      <c r="E1026" s="40"/>
      <c r="F1026" s="40"/>
    </row>
    <row r="1027" spans="4:6">
      <c r="D1027" s="40"/>
      <c r="E1027" s="40"/>
      <c r="F1027" s="40"/>
    </row>
    <row r="1028" spans="4:6">
      <c r="D1028" s="40"/>
      <c r="E1028" s="40"/>
      <c r="F1028" s="40"/>
    </row>
    <row r="1029" spans="4:6">
      <c r="D1029" s="40"/>
      <c r="E1029" s="40"/>
      <c r="F1029" s="40"/>
    </row>
    <row r="1030" spans="4:6">
      <c r="D1030" s="40"/>
      <c r="E1030" s="40"/>
      <c r="F1030" s="40"/>
    </row>
    <row r="1031" spans="4:6">
      <c r="D1031" s="40"/>
      <c r="E1031" s="40"/>
      <c r="F1031" s="40"/>
    </row>
    <row r="1032" spans="4:6">
      <c r="D1032" s="40"/>
      <c r="E1032" s="40"/>
      <c r="F1032" s="40"/>
    </row>
    <row r="1033" spans="4:6">
      <c r="D1033" s="40"/>
      <c r="E1033" s="40"/>
      <c r="F1033" s="40"/>
    </row>
    <row r="1034" spans="4:6">
      <c r="D1034" s="40"/>
      <c r="E1034" s="40"/>
      <c r="F1034" s="40"/>
    </row>
    <row r="1035" spans="4:6">
      <c r="D1035" s="40"/>
      <c r="E1035" s="40"/>
      <c r="F1035" s="40"/>
    </row>
    <row r="1036" spans="4:6">
      <c r="D1036" s="40"/>
      <c r="E1036" s="40"/>
      <c r="F1036" s="40"/>
    </row>
    <row r="1037" spans="4:6">
      <c r="D1037" s="40"/>
      <c r="E1037" s="40"/>
      <c r="F1037" s="40"/>
    </row>
    <row r="1038" spans="4:6">
      <c r="D1038" s="40"/>
      <c r="E1038" s="40"/>
      <c r="F1038" s="40"/>
    </row>
    <row r="1039" spans="4:6">
      <c r="D1039" s="40"/>
      <c r="E1039" s="40"/>
      <c r="F1039" s="40"/>
    </row>
    <row r="1040" spans="4:6">
      <c r="D1040" s="40"/>
      <c r="E1040" s="40"/>
      <c r="F1040" s="40"/>
    </row>
    <row r="1041" spans="4:6">
      <c r="D1041" s="40"/>
      <c r="E1041" s="40"/>
      <c r="F1041" s="40"/>
    </row>
    <row r="1042" spans="4:6">
      <c r="D1042" s="40"/>
      <c r="E1042" s="40"/>
      <c r="F1042" s="40"/>
    </row>
    <row r="1043" spans="4:6">
      <c r="D1043" s="40"/>
      <c r="E1043" s="40"/>
      <c r="F1043" s="40"/>
    </row>
    <row r="1044" spans="4:6">
      <c r="D1044" s="40"/>
      <c r="E1044" s="40"/>
      <c r="F1044" s="40"/>
    </row>
    <row r="1045" spans="4:6">
      <c r="D1045" s="40"/>
      <c r="E1045" s="40"/>
      <c r="F1045" s="40"/>
    </row>
    <row r="1046" spans="4:6">
      <c r="D1046" s="40"/>
      <c r="E1046" s="40"/>
      <c r="F1046" s="40"/>
    </row>
    <row r="1047" spans="4:6">
      <c r="D1047" s="40"/>
      <c r="E1047" s="40"/>
      <c r="F1047" s="40"/>
    </row>
    <row r="1048" spans="4:6">
      <c r="D1048" s="40"/>
      <c r="E1048" s="40"/>
      <c r="F1048" s="40"/>
    </row>
    <row r="1049" spans="4:6">
      <c r="D1049" s="40"/>
      <c r="E1049" s="40"/>
      <c r="F1049" s="40"/>
    </row>
    <row r="1050" spans="4:6">
      <c r="D1050" s="40"/>
      <c r="E1050" s="40"/>
      <c r="F1050" s="40"/>
    </row>
    <row r="1051" spans="4:6">
      <c r="D1051" s="40"/>
      <c r="E1051" s="40"/>
      <c r="F1051" s="40"/>
    </row>
    <row r="1052" spans="4:6">
      <c r="D1052" s="40"/>
      <c r="E1052" s="40"/>
      <c r="F1052" s="40"/>
    </row>
    <row r="1053" spans="4:6">
      <c r="D1053" s="40"/>
      <c r="E1053" s="40"/>
      <c r="F1053" s="40"/>
    </row>
    <row r="1054" spans="4:6">
      <c r="D1054" s="40"/>
      <c r="E1054" s="40"/>
      <c r="F1054" s="40"/>
    </row>
    <row r="1055" spans="4:6">
      <c r="D1055" s="40"/>
      <c r="E1055" s="40"/>
      <c r="F1055" s="40"/>
    </row>
    <row r="1056" spans="4:6">
      <c r="D1056" s="40"/>
      <c r="E1056" s="40"/>
      <c r="F1056" s="40"/>
    </row>
    <row r="1057" spans="4:6">
      <c r="D1057" s="40"/>
      <c r="E1057" s="40"/>
      <c r="F1057" s="40"/>
    </row>
    <row r="1058" spans="4:6">
      <c r="D1058" s="40"/>
      <c r="E1058" s="40"/>
      <c r="F1058" s="40"/>
    </row>
    <row r="1059" spans="4:6">
      <c r="D1059" s="40"/>
      <c r="E1059" s="40"/>
      <c r="F1059" s="40"/>
    </row>
    <row r="1060" spans="4:6">
      <c r="D1060" s="40"/>
      <c r="E1060" s="40"/>
      <c r="F1060" s="40"/>
    </row>
    <row r="1061" spans="4:6">
      <c r="D1061" s="40"/>
      <c r="E1061" s="40"/>
      <c r="F1061" s="40"/>
    </row>
    <row r="1062" spans="4:6">
      <c r="D1062" s="40"/>
      <c r="E1062" s="40"/>
      <c r="F1062" s="40"/>
    </row>
    <row r="1063" spans="4:6">
      <c r="D1063" s="40"/>
      <c r="E1063" s="40"/>
      <c r="F1063" s="40"/>
    </row>
    <row r="1064" spans="4:6">
      <c r="D1064" s="40"/>
      <c r="E1064" s="40"/>
      <c r="F1064" s="40"/>
    </row>
    <row r="1065" spans="4:6">
      <c r="D1065" s="40"/>
      <c r="E1065" s="40"/>
      <c r="F1065" s="40"/>
    </row>
    <row r="1066" spans="4:6">
      <c r="D1066" s="40"/>
      <c r="E1066" s="40"/>
      <c r="F1066" s="40"/>
    </row>
    <row r="1067" spans="4:6">
      <c r="D1067" s="40"/>
      <c r="E1067" s="40"/>
      <c r="F1067" s="40"/>
    </row>
    <row r="1068" spans="4:6">
      <c r="D1068" s="40"/>
      <c r="E1068" s="40"/>
      <c r="F1068" s="40"/>
    </row>
    <row r="1069" spans="4:6">
      <c r="D1069" s="40"/>
      <c r="E1069" s="40"/>
      <c r="F1069" s="40"/>
    </row>
    <row r="1070" spans="4:6">
      <c r="D1070" s="40"/>
      <c r="E1070" s="40"/>
      <c r="F1070" s="40"/>
    </row>
    <row r="1071" spans="4:6">
      <c r="D1071" s="40"/>
      <c r="E1071" s="40"/>
      <c r="F1071" s="40"/>
    </row>
    <row r="1072" spans="4:6">
      <c r="D1072" s="40"/>
      <c r="E1072" s="40"/>
      <c r="F1072" s="40"/>
    </row>
    <row r="1073" spans="4:6">
      <c r="D1073" s="40"/>
      <c r="E1073" s="40"/>
      <c r="F1073" s="40"/>
    </row>
    <row r="1074" spans="4:6">
      <c r="D1074" s="40"/>
      <c r="E1074" s="40"/>
      <c r="F1074" s="40"/>
    </row>
    <row r="1075" spans="4:6">
      <c r="D1075" s="40"/>
      <c r="E1075" s="40"/>
      <c r="F1075" s="40"/>
    </row>
    <row r="1076" spans="4:6">
      <c r="D1076" s="40"/>
      <c r="E1076" s="40"/>
      <c r="F1076" s="40"/>
    </row>
    <row r="1077" spans="4:6">
      <c r="D1077" s="40"/>
      <c r="E1077" s="40"/>
      <c r="F1077" s="40"/>
    </row>
    <row r="1078" spans="4:6">
      <c r="D1078" s="40"/>
      <c r="E1078" s="40"/>
      <c r="F1078" s="40"/>
    </row>
    <row r="1079" spans="4:6">
      <c r="D1079" s="40"/>
      <c r="E1079" s="40"/>
      <c r="F1079" s="40"/>
    </row>
    <row r="1080" spans="4:6">
      <c r="D1080" s="40"/>
      <c r="E1080" s="40"/>
      <c r="F1080" s="40"/>
    </row>
    <row r="1081" spans="4:6">
      <c r="D1081" s="40"/>
      <c r="E1081" s="40"/>
      <c r="F1081" s="40"/>
    </row>
    <row r="1082" spans="4:6">
      <c r="D1082" s="40"/>
      <c r="E1082" s="40"/>
      <c r="F1082" s="40"/>
    </row>
    <row r="1083" spans="4:6">
      <c r="D1083" s="40"/>
      <c r="E1083" s="40"/>
      <c r="F1083" s="40"/>
    </row>
    <row r="1084" spans="4:6">
      <c r="D1084" s="40"/>
      <c r="E1084" s="40"/>
      <c r="F1084" s="40"/>
    </row>
    <row r="1085" spans="4:6">
      <c r="D1085" s="40"/>
      <c r="E1085" s="40"/>
      <c r="F1085" s="40"/>
    </row>
    <row r="1086" spans="4:6">
      <c r="D1086" s="40"/>
      <c r="E1086" s="40"/>
      <c r="F1086" s="40"/>
    </row>
    <row r="1087" spans="4:6">
      <c r="D1087" s="40"/>
      <c r="E1087" s="40"/>
      <c r="F1087" s="40"/>
    </row>
    <row r="1088" spans="4:6">
      <c r="D1088" s="40"/>
      <c r="E1088" s="40"/>
      <c r="F1088" s="40"/>
    </row>
    <row r="1089" spans="4:6">
      <c r="D1089" s="40"/>
      <c r="E1089" s="40"/>
      <c r="F1089" s="40"/>
    </row>
    <row r="1090" spans="4:6">
      <c r="D1090" s="40"/>
      <c r="E1090" s="40"/>
      <c r="F1090" s="40"/>
    </row>
    <row r="1091" spans="4:6">
      <c r="D1091" s="40"/>
      <c r="E1091" s="40"/>
      <c r="F1091" s="40"/>
    </row>
  </sheetData>
  <mergeCells count="12">
    <mergeCell ref="A22:H23"/>
    <mergeCell ref="A24:H25"/>
    <mergeCell ref="C18:D18"/>
    <mergeCell ref="A18:A19"/>
    <mergeCell ref="F18:F19"/>
    <mergeCell ref="H18:H19"/>
    <mergeCell ref="C12:E12"/>
    <mergeCell ref="A14:H15"/>
    <mergeCell ref="C8:E8"/>
    <mergeCell ref="C9:E9"/>
    <mergeCell ref="C10:E10"/>
    <mergeCell ref="C11:E11"/>
  </mergeCells>
  <phoneticPr fontId="2" type="noConversion"/>
  <conditionalFormatting sqref="A534:B589 B518:B524 I531:I589 I518:I529 B531 B527:B529 K531:K589 K518:K529">
    <cfRule type="expression" dxfId="4" priority="1" stopIfTrue="1">
      <formula>$J518=0</formula>
    </cfRule>
  </conditionalFormatting>
  <conditionalFormatting sqref="B532:B533">
    <cfRule type="expression" dxfId="3" priority="2" stopIfTrue="1">
      <formula>$J525=0</formula>
    </cfRule>
  </conditionalFormatting>
  <conditionalFormatting sqref="J531:J589 J518:J529">
    <cfRule type="cellIs" dxfId="2" priority="3" stopIfTrue="1" operator="equal">
      <formula>0</formula>
    </cfRule>
  </conditionalFormatting>
  <pageMargins left="0.51" right="0.16" top="0.25" bottom="0.52" header="0" footer="0"/>
  <pageSetup scale="72" fitToHeight="10" orientation="portrait" r:id="rId1"/>
  <headerFooter alignWithMargins="0">
    <oddFooter>&amp;L&amp;8
Versión 1.0&amp;C&amp;9Blvd. Manuel Ávila Camacho No.32, Pisos SKL, 14 a 20 y PH, Col. Lomas de Chapultepec, C.P. 11000, Delegación Miguel Hidalgo, México, D.F.
Tel. 5328-7000, Lada sin costo 01-800-00-MetLife (638-5433)
&amp;R&amp;8Página &amp;P de &amp;N</oddFooter>
  </headerFooter>
  <drawing r:id="rId2"/>
  <legacyDrawing r:id="rId3"/>
  <controls>
    <mc:AlternateContent xmlns:mc="http://schemas.openxmlformats.org/markup-compatibility/2006">
      <mc:Choice Requires="x14">
        <control shapeId="3079" r:id="rId4" name="CommandButton1">
          <controlPr defaultSize="0" print="0" autoFill="0" autoLine="0" r:id="rId5">
            <anchor moveWithCells="1">
              <from>
                <xdr:col>3</xdr:col>
                <xdr:colOff>238125</xdr:colOff>
                <xdr:row>4</xdr:row>
                <xdr:rowOff>47625</xdr:rowOff>
              </from>
              <to>
                <xdr:col>3</xdr:col>
                <xdr:colOff>1181100</xdr:colOff>
                <xdr:row>6</xdr:row>
                <xdr:rowOff>95250</xdr:rowOff>
              </to>
            </anchor>
          </controlPr>
        </control>
      </mc:Choice>
      <mc:Fallback>
        <control shapeId="3079" r:id="rId4" name="Command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V8076"/>
  <sheetViews>
    <sheetView showGridLines="0" topLeftCell="A6" zoomScale="85" workbookViewId="0">
      <selection activeCell="C21" sqref="C21:H502"/>
    </sheetView>
  </sheetViews>
  <sheetFormatPr baseColWidth="10" defaultColWidth="13.28515625" defaultRowHeight="12.75"/>
  <cols>
    <col min="1" max="16384" width="13.28515625" style="53"/>
  </cols>
  <sheetData>
    <row r="1" spans="1:19" hidden="1">
      <c r="A1" s="51"/>
      <c r="B1" s="51"/>
      <c r="C1" s="51"/>
      <c r="D1" s="51"/>
      <c r="E1" s="51"/>
      <c r="F1" s="51"/>
      <c r="G1" s="55"/>
      <c r="P1" s="158"/>
      <c r="Q1" s="158"/>
    </row>
    <row r="2" spans="1:19" hidden="1">
      <c r="K2" s="57"/>
      <c r="L2" s="57"/>
      <c r="S2" s="58"/>
    </row>
    <row r="3" spans="1:19" hidden="1">
      <c r="A3" s="59"/>
      <c r="K3" s="57"/>
      <c r="L3" s="57"/>
      <c r="N3" s="60"/>
      <c r="S3" s="58"/>
    </row>
    <row r="4" spans="1:19" hidden="1">
      <c r="A4" s="59"/>
      <c r="K4" s="57"/>
      <c r="L4" s="57"/>
      <c r="N4" s="60">
        <v>1</v>
      </c>
      <c r="O4" s="53" t="s">
        <v>49</v>
      </c>
      <c r="S4" s="58"/>
    </row>
    <row r="5" spans="1:19" hidden="1">
      <c r="K5" s="57"/>
      <c r="L5" s="57"/>
      <c r="N5" s="60">
        <v>2</v>
      </c>
      <c r="O5" s="53" t="s">
        <v>50</v>
      </c>
      <c r="S5" s="58"/>
    </row>
    <row r="6" spans="1:19" ht="15">
      <c r="A6" s="85" t="s">
        <v>62</v>
      </c>
      <c r="K6" s="57"/>
      <c r="L6" s="57"/>
      <c r="N6" s="60">
        <v>3</v>
      </c>
      <c r="O6" s="53" t="s">
        <v>51</v>
      </c>
      <c r="S6" s="58"/>
    </row>
    <row r="7" spans="1:19" s="75" customFormat="1">
      <c r="A7" s="61"/>
      <c r="B7" s="9">
        <f>Inicio!S24</f>
        <v>0</v>
      </c>
      <c r="C7" s="73"/>
      <c r="D7" s="9">
        <f>Inicio!S21</f>
        <v>0</v>
      </c>
      <c r="E7" s="53"/>
      <c r="F7" s="53"/>
      <c r="G7" s="72" t="s">
        <v>46</v>
      </c>
      <c r="H7" s="72" t="s">
        <v>42</v>
      </c>
      <c r="I7" s="72" t="s">
        <v>43</v>
      </c>
      <c r="J7" s="72" t="s">
        <v>44</v>
      </c>
      <c r="K7" s="74"/>
      <c r="L7" s="74"/>
      <c r="N7" s="76">
        <v>4</v>
      </c>
      <c r="O7" s="75" t="s">
        <v>52</v>
      </c>
      <c r="S7" s="77"/>
    </row>
    <row r="8" spans="1:19" s="75" customFormat="1">
      <c r="A8" s="78"/>
      <c r="B8" s="79"/>
      <c r="C8" s="80" t="s">
        <v>23</v>
      </c>
      <c r="D8" s="159" t="str">
        <f>Inicio!P8&amp;" "&amp;Inicio!B8&amp;" "&amp;Inicio!H8</f>
        <v xml:space="preserve">  </v>
      </c>
      <c r="E8" s="159"/>
      <c r="G8" s="81" t="s">
        <v>45</v>
      </c>
      <c r="H8" s="82">
        <f>Parámetros!C5</f>
        <v>8.2000000000000003E-2</v>
      </c>
      <c r="I8" s="83">
        <f>Amortización!H8/360</f>
        <v>2.2777777777777778E-4</v>
      </c>
      <c r="J8" s="83">
        <f>H8/12</f>
        <v>6.8333333333333336E-3</v>
      </c>
      <c r="K8" s="74"/>
      <c r="L8" s="74"/>
      <c r="N8" s="76">
        <v>5</v>
      </c>
      <c r="O8" s="75" t="s">
        <v>53</v>
      </c>
      <c r="S8" s="77"/>
    </row>
    <row r="9" spans="1:19" s="75" customFormat="1">
      <c r="A9" s="78"/>
      <c r="B9" s="79"/>
      <c r="C9" s="80" t="s">
        <v>41</v>
      </c>
      <c r="D9" s="160">
        <f ca="1">TODAY()</f>
        <v>42873</v>
      </c>
      <c r="E9" s="160"/>
      <c r="G9" s="81" t="s">
        <v>5</v>
      </c>
      <c r="H9" s="82">
        <f>Parámetros!C6</f>
        <v>4.2999999999999997E-2</v>
      </c>
      <c r="I9" s="83">
        <f>Amortización!H9/360</f>
        <v>1.1944444444444444E-4</v>
      </c>
      <c r="J9" s="83">
        <f>H9/12</f>
        <v>3.5833333333333329E-3</v>
      </c>
      <c r="K9" s="74"/>
      <c r="L9" s="74"/>
      <c r="N9" s="76">
        <v>6</v>
      </c>
      <c r="O9" s="75" t="s">
        <v>54</v>
      </c>
      <c r="S9" s="77"/>
    </row>
    <row r="10" spans="1:19" s="75" customFormat="1">
      <c r="A10" s="78"/>
      <c r="B10" s="84"/>
      <c r="C10" s="80"/>
      <c r="D10" s="80"/>
      <c r="E10" s="80"/>
      <c r="F10" s="78"/>
      <c r="I10" s="74"/>
      <c r="K10" s="74"/>
      <c r="L10" s="74"/>
      <c r="N10" s="76">
        <v>7</v>
      </c>
      <c r="O10" s="75" t="s">
        <v>55</v>
      </c>
      <c r="S10" s="77"/>
    </row>
    <row r="11" spans="1:19" s="75" customFormat="1">
      <c r="A11" s="78"/>
      <c r="B11" s="79"/>
      <c r="C11" s="80" t="s">
        <v>24</v>
      </c>
      <c r="D11" s="156">
        <f>Inicio!D34</f>
        <v>0</v>
      </c>
      <c r="E11" s="156"/>
      <c r="F11" s="88"/>
      <c r="G11" s="79"/>
      <c r="H11" s="80" t="s">
        <v>71</v>
      </c>
      <c r="I11" s="156" t="str">
        <f>Inicio!$D$36</f>
        <v>Financiamiento</v>
      </c>
      <c r="J11" s="156"/>
      <c r="K11" s="89"/>
      <c r="L11" s="74"/>
      <c r="N11" s="76">
        <v>8</v>
      </c>
      <c r="O11" s="75" t="s">
        <v>56</v>
      </c>
      <c r="S11" s="77"/>
    </row>
    <row r="12" spans="1:19" s="75" customFormat="1">
      <c r="A12" s="78"/>
      <c r="B12" s="79"/>
      <c r="C12" s="80" t="s">
        <v>8</v>
      </c>
      <c r="D12" s="157">
        <f>Inicio!D35</f>
        <v>0</v>
      </c>
      <c r="E12" s="157"/>
      <c r="F12" s="93"/>
      <c r="G12" s="79"/>
      <c r="H12" s="80" t="s">
        <v>65</v>
      </c>
      <c r="I12" s="156">
        <f>Inicio!$C$30</f>
        <v>0</v>
      </c>
      <c r="J12" s="156"/>
      <c r="K12" s="89"/>
      <c r="N12" s="76">
        <v>9</v>
      </c>
      <c r="O12" s="75" t="s">
        <v>57</v>
      </c>
      <c r="S12" s="77"/>
    </row>
    <row r="13" spans="1:19" s="75" customFormat="1">
      <c r="A13" s="78"/>
      <c r="B13" s="79"/>
      <c r="C13" s="80" t="s">
        <v>6</v>
      </c>
      <c r="D13" s="157">
        <f>COUNTIF(Amortización!H21:H502,-Inicio!D35)+1</f>
        <v>483</v>
      </c>
      <c r="E13" s="157"/>
      <c r="F13" s="93"/>
      <c r="G13" s="79"/>
      <c r="H13" s="80" t="s">
        <v>72</v>
      </c>
      <c r="I13" s="156">
        <f>Inicio!$D$38</f>
        <v>0</v>
      </c>
      <c r="J13" s="156"/>
      <c r="K13" s="89"/>
      <c r="N13" s="76">
        <v>10</v>
      </c>
      <c r="O13" s="75" t="s">
        <v>58</v>
      </c>
      <c r="S13" s="77"/>
    </row>
    <row r="14" spans="1:19" s="75" customFormat="1">
      <c r="A14" s="78"/>
      <c r="B14" s="79"/>
      <c r="C14" s="80" t="s">
        <v>25</v>
      </c>
      <c r="D14" s="155" t="str">
        <f>M16&amp;M17&amp;M18</f>
        <v>20 años, 4 meses  y 1 quincena</v>
      </c>
      <c r="E14" s="155"/>
      <c r="F14" s="88"/>
      <c r="G14" s="79"/>
      <c r="H14" s="80" t="s">
        <v>74</v>
      </c>
      <c r="I14" s="156">
        <f>E21</f>
        <v>0</v>
      </c>
      <c r="J14" s="156"/>
      <c r="K14" s="89"/>
      <c r="N14" s="76">
        <v>11</v>
      </c>
      <c r="O14" s="75" t="s">
        <v>59</v>
      </c>
      <c r="S14" s="77"/>
    </row>
    <row r="15" spans="1:19" s="75" customFormat="1">
      <c r="A15" s="78"/>
      <c r="B15" s="79"/>
      <c r="C15" s="80" t="s">
        <v>3</v>
      </c>
      <c r="D15" s="155">
        <f>(D13+7)/24</f>
        <v>20.416666666666668</v>
      </c>
      <c r="E15" s="155"/>
      <c r="F15" s="88"/>
      <c r="G15" s="88"/>
      <c r="H15" s="88"/>
      <c r="I15" s="88"/>
      <c r="J15" s="88"/>
      <c r="K15" s="88"/>
      <c r="N15" s="76">
        <v>12</v>
      </c>
      <c r="O15" s="75" t="s">
        <v>60</v>
      </c>
      <c r="S15" s="77"/>
    </row>
    <row r="16" spans="1:19" s="75" customFormat="1">
      <c r="A16" s="78"/>
      <c r="F16" s="88"/>
      <c r="G16" s="88"/>
      <c r="H16" s="88"/>
      <c r="I16" s="88"/>
      <c r="J16" s="88"/>
      <c r="K16" s="92"/>
      <c r="L16" s="90">
        <f>INT((D13+6)/24)</f>
        <v>20</v>
      </c>
      <c r="M16" s="88" t="str">
        <f>L16&amp;" años, "</f>
        <v xml:space="preserve">20 años, </v>
      </c>
      <c r="S16" s="77"/>
    </row>
    <row r="17" spans="1:19" s="75" customFormat="1">
      <c r="F17" s="88"/>
      <c r="G17" s="88"/>
      <c r="H17" s="88"/>
      <c r="I17" s="88"/>
      <c r="J17" s="88"/>
      <c r="K17" s="92"/>
      <c r="L17" s="91">
        <f>INT((D13+6-(L16*24))/2)</f>
        <v>4</v>
      </c>
      <c r="M17" s="88" t="str">
        <f>IF(L17=0,"",IF(L17=1,L17&amp;" mes ",L17&amp;" meses "))</f>
        <v xml:space="preserve">4 meses </v>
      </c>
      <c r="S17" s="77"/>
    </row>
    <row r="18" spans="1:19" ht="15">
      <c r="A18" s="85" t="s">
        <v>22</v>
      </c>
      <c r="I18" s="57"/>
      <c r="L18" s="91">
        <f>INT((D13+6-(L16*24)-(L17*2)))</f>
        <v>1</v>
      </c>
      <c r="M18" s="88" t="str">
        <f>IF(L18=0,"",IF(L18=1," y "&amp;L18&amp;" quincena"," y "&amp;L18&amp;" quincenas"))</f>
        <v xml:space="preserve"> y 1 quincena</v>
      </c>
      <c r="S18" s="58"/>
    </row>
    <row r="19" spans="1:19">
      <c r="S19" s="58"/>
    </row>
    <row r="20" spans="1:19">
      <c r="A20" s="62"/>
      <c r="B20" s="62" t="s">
        <v>7</v>
      </c>
      <c r="C20" s="62" t="s">
        <v>0</v>
      </c>
      <c r="D20" s="62" t="s">
        <v>1</v>
      </c>
      <c r="E20" s="62" t="s">
        <v>47</v>
      </c>
      <c r="F20" s="62" t="s">
        <v>4</v>
      </c>
      <c r="G20" s="62" t="s">
        <v>5</v>
      </c>
      <c r="H20" s="62" t="s">
        <v>2</v>
      </c>
      <c r="I20" s="62" t="s">
        <v>48</v>
      </c>
      <c r="L20" s="52"/>
      <c r="S20" s="58"/>
    </row>
    <row r="21" spans="1:19">
      <c r="A21" s="56"/>
      <c r="B21" s="56">
        <f>365/24</f>
        <v>15.208333333333334</v>
      </c>
      <c r="C21" s="56">
        <v>1</v>
      </c>
      <c r="D21" s="56">
        <v>1</v>
      </c>
      <c r="E21" s="63">
        <f>IF(I11="Financiamiento",D11+I12,D11)</f>
        <v>0</v>
      </c>
      <c r="F21" s="63">
        <f t="shared" ref="F21:F84" si="0">ROUND(E21*$I$8,2)*B21</f>
        <v>0</v>
      </c>
      <c r="G21" s="63">
        <f t="shared" ref="G21:G84" si="1">ROUND(E21*$I$9,2)*B21</f>
        <v>0</v>
      </c>
      <c r="H21" s="63">
        <v>0</v>
      </c>
      <c r="I21" s="63">
        <f t="shared" ref="I21:I84" si="2">SUM(E21:H21)</f>
        <v>0</v>
      </c>
      <c r="L21" s="64"/>
      <c r="S21" s="58"/>
    </row>
    <row r="22" spans="1:19">
      <c r="A22" s="56"/>
      <c r="B22" s="56">
        <f>365/24</f>
        <v>15.208333333333334</v>
      </c>
      <c r="C22" s="56">
        <v>1</v>
      </c>
      <c r="D22" s="56">
        <f t="shared" ref="D22:D85" si="3">D21+1</f>
        <v>2</v>
      </c>
      <c r="E22" s="63">
        <f t="shared" ref="E22:E85" si="4">I21</f>
        <v>0</v>
      </c>
      <c r="F22" s="63">
        <f t="shared" si="0"/>
        <v>0</v>
      </c>
      <c r="G22" s="63">
        <f t="shared" si="1"/>
        <v>0</v>
      </c>
      <c r="H22" s="63">
        <v>0</v>
      </c>
      <c r="I22" s="63">
        <f t="shared" si="2"/>
        <v>0</v>
      </c>
      <c r="L22" s="64"/>
      <c r="S22" s="58"/>
    </row>
    <row r="23" spans="1:19">
      <c r="A23" s="56"/>
      <c r="B23" s="56">
        <f t="shared" ref="B23:B86" si="5">B22</f>
        <v>15.208333333333334</v>
      </c>
      <c r="C23" s="56">
        <f t="shared" ref="C23:C86" si="6">IF(MOD(D23-1,24)=0,1,0)+C22</f>
        <v>1</v>
      </c>
      <c r="D23" s="56">
        <f t="shared" si="3"/>
        <v>3</v>
      </c>
      <c r="E23" s="63">
        <f t="shared" si="4"/>
        <v>0</v>
      </c>
      <c r="F23" s="63">
        <f t="shared" si="0"/>
        <v>0</v>
      </c>
      <c r="G23" s="63">
        <f t="shared" si="1"/>
        <v>0</v>
      </c>
      <c r="H23" s="63">
        <v>0</v>
      </c>
      <c r="I23" s="63">
        <f t="shared" si="2"/>
        <v>0</v>
      </c>
      <c r="L23" s="64"/>
      <c r="S23" s="58"/>
    </row>
    <row r="24" spans="1:19">
      <c r="A24" s="56"/>
      <c r="B24" s="56">
        <f t="shared" si="5"/>
        <v>15.208333333333334</v>
      </c>
      <c r="C24" s="56">
        <f t="shared" si="6"/>
        <v>1</v>
      </c>
      <c r="D24" s="56">
        <f t="shared" si="3"/>
        <v>4</v>
      </c>
      <c r="E24" s="63">
        <f t="shared" si="4"/>
        <v>0</v>
      </c>
      <c r="F24" s="63">
        <f t="shared" si="0"/>
        <v>0</v>
      </c>
      <c r="G24" s="63">
        <f t="shared" si="1"/>
        <v>0</v>
      </c>
      <c r="H24" s="63">
        <v>0</v>
      </c>
      <c r="I24" s="63">
        <f t="shared" si="2"/>
        <v>0</v>
      </c>
      <c r="L24" s="64"/>
      <c r="S24" s="58"/>
    </row>
    <row r="25" spans="1:19">
      <c r="A25" s="56"/>
      <c r="B25" s="56">
        <f t="shared" si="5"/>
        <v>15.208333333333334</v>
      </c>
      <c r="C25" s="56">
        <f t="shared" si="6"/>
        <v>1</v>
      </c>
      <c r="D25" s="56">
        <f t="shared" si="3"/>
        <v>5</v>
      </c>
      <c r="E25" s="63">
        <f t="shared" si="4"/>
        <v>0</v>
      </c>
      <c r="F25" s="63">
        <f t="shared" si="0"/>
        <v>0</v>
      </c>
      <c r="G25" s="63">
        <f t="shared" si="1"/>
        <v>0</v>
      </c>
      <c r="H25" s="63">
        <v>0</v>
      </c>
      <c r="I25" s="63">
        <f t="shared" si="2"/>
        <v>0</v>
      </c>
      <c r="L25" s="64"/>
      <c r="S25" s="58"/>
    </row>
    <row r="26" spans="1:19">
      <c r="A26" s="56"/>
      <c r="B26" s="56">
        <f t="shared" si="5"/>
        <v>15.208333333333334</v>
      </c>
      <c r="C26" s="56">
        <f t="shared" si="6"/>
        <v>1</v>
      </c>
      <c r="D26" s="56">
        <f t="shared" si="3"/>
        <v>6</v>
      </c>
      <c r="E26" s="63">
        <f t="shared" si="4"/>
        <v>0</v>
      </c>
      <c r="F26" s="63">
        <f t="shared" si="0"/>
        <v>0</v>
      </c>
      <c r="G26" s="63">
        <f t="shared" si="1"/>
        <v>0</v>
      </c>
      <c r="H26" s="63">
        <v>0</v>
      </c>
      <c r="I26" s="63">
        <f t="shared" si="2"/>
        <v>0</v>
      </c>
      <c r="L26" s="64"/>
      <c r="S26" s="58"/>
    </row>
    <row r="27" spans="1:19">
      <c r="A27" s="56"/>
      <c r="B27" s="56">
        <f t="shared" si="5"/>
        <v>15.208333333333334</v>
      </c>
      <c r="C27" s="56">
        <f t="shared" si="6"/>
        <v>1</v>
      </c>
      <c r="D27" s="56">
        <f t="shared" si="3"/>
        <v>7</v>
      </c>
      <c r="E27" s="63">
        <f t="shared" si="4"/>
        <v>0</v>
      </c>
      <c r="F27" s="63">
        <f t="shared" si="0"/>
        <v>0</v>
      </c>
      <c r="G27" s="63">
        <f t="shared" si="1"/>
        <v>0</v>
      </c>
      <c r="H27" s="63">
        <f>-D12</f>
        <v>0</v>
      </c>
      <c r="I27" s="63">
        <f t="shared" si="2"/>
        <v>0</v>
      </c>
      <c r="L27" s="64"/>
      <c r="S27" s="58"/>
    </row>
    <row r="28" spans="1:19">
      <c r="A28" s="56"/>
      <c r="B28" s="56">
        <f t="shared" si="5"/>
        <v>15.208333333333334</v>
      </c>
      <c r="C28" s="56">
        <f t="shared" si="6"/>
        <v>1</v>
      </c>
      <c r="D28" s="56">
        <f t="shared" si="3"/>
        <v>8</v>
      </c>
      <c r="E28" s="63">
        <f t="shared" si="4"/>
        <v>0</v>
      </c>
      <c r="F28" s="63">
        <f t="shared" si="0"/>
        <v>0</v>
      </c>
      <c r="G28" s="63">
        <f t="shared" si="1"/>
        <v>0</v>
      </c>
      <c r="H28" s="63">
        <f t="shared" ref="H28:H91" si="7">IF(-H27&lt;I27,H27,-SUM(E28:G28))</f>
        <v>0</v>
      </c>
      <c r="I28" s="63">
        <f t="shared" si="2"/>
        <v>0</v>
      </c>
      <c r="L28" s="64"/>
      <c r="S28" s="58"/>
    </row>
    <row r="29" spans="1:19">
      <c r="A29" s="56"/>
      <c r="B29" s="56">
        <f t="shared" si="5"/>
        <v>15.208333333333334</v>
      </c>
      <c r="C29" s="56">
        <f t="shared" si="6"/>
        <v>1</v>
      </c>
      <c r="D29" s="56">
        <f t="shared" si="3"/>
        <v>9</v>
      </c>
      <c r="E29" s="63">
        <f t="shared" si="4"/>
        <v>0</v>
      </c>
      <c r="F29" s="63">
        <f t="shared" si="0"/>
        <v>0</v>
      </c>
      <c r="G29" s="63">
        <f t="shared" si="1"/>
        <v>0</v>
      </c>
      <c r="H29" s="63">
        <f t="shared" si="7"/>
        <v>0</v>
      </c>
      <c r="I29" s="63">
        <f t="shared" si="2"/>
        <v>0</v>
      </c>
      <c r="L29" s="64"/>
      <c r="S29" s="58"/>
    </row>
    <row r="30" spans="1:19">
      <c r="A30" s="56"/>
      <c r="B30" s="56">
        <f t="shared" si="5"/>
        <v>15.208333333333334</v>
      </c>
      <c r="C30" s="56">
        <f t="shared" si="6"/>
        <v>1</v>
      </c>
      <c r="D30" s="56">
        <f t="shared" si="3"/>
        <v>10</v>
      </c>
      <c r="E30" s="63">
        <f t="shared" si="4"/>
        <v>0</v>
      </c>
      <c r="F30" s="63">
        <f t="shared" si="0"/>
        <v>0</v>
      </c>
      <c r="G30" s="63">
        <f t="shared" si="1"/>
        <v>0</v>
      </c>
      <c r="H30" s="63">
        <f t="shared" si="7"/>
        <v>0</v>
      </c>
      <c r="I30" s="63">
        <f t="shared" si="2"/>
        <v>0</v>
      </c>
      <c r="L30" s="64"/>
      <c r="S30" s="58"/>
    </row>
    <row r="31" spans="1:19">
      <c r="A31" s="56"/>
      <c r="B31" s="56">
        <f t="shared" si="5"/>
        <v>15.208333333333334</v>
      </c>
      <c r="C31" s="56">
        <f t="shared" si="6"/>
        <v>1</v>
      </c>
      <c r="D31" s="56">
        <f t="shared" si="3"/>
        <v>11</v>
      </c>
      <c r="E31" s="63">
        <f t="shared" si="4"/>
        <v>0</v>
      </c>
      <c r="F31" s="63">
        <f t="shared" si="0"/>
        <v>0</v>
      </c>
      <c r="G31" s="63">
        <f t="shared" si="1"/>
        <v>0</v>
      </c>
      <c r="H31" s="63">
        <f t="shared" si="7"/>
        <v>0</v>
      </c>
      <c r="I31" s="63">
        <f t="shared" si="2"/>
        <v>0</v>
      </c>
      <c r="L31" s="64"/>
      <c r="S31" s="58"/>
    </row>
    <row r="32" spans="1:19">
      <c r="A32" s="56"/>
      <c r="B32" s="56">
        <f t="shared" si="5"/>
        <v>15.208333333333334</v>
      </c>
      <c r="C32" s="56">
        <f t="shared" si="6"/>
        <v>1</v>
      </c>
      <c r="D32" s="56">
        <f t="shared" si="3"/>
        <v>12</v>
      </c>
      <c r="E32" s="63">
        <f t="shared" si="4"/>
        <v>0</v>
      </c>
      <c r="F32" s="63">
        <f t="shared" si="0"/>
        <v>0</v>
      </c>
      <c r="G32" s="63">
        <f t="shared" si="1"/>
        <v>0</v>
      </c>
      <c r="H32" s="63">
        <f t="shared" si="7"/>
        <v>0</v>
      </c>
      <c r="I32" s="63">
        <f t="shared" si="2"/>
        <v>0</v>
      </c>
      <c r="L32" s="64"/>
      <c r="S32" s="58"/>
    </row>
    <row r="33" spans="1:19">
      <c r="A33" s="56"/>
      <c r="B33" s="56">
        <f t="shared" si="5"/>
        <v>15.208333333333334</v>
      </c>
      <c r="C33" s="56">
        <f t="shared" si="6"/>
        <v>1</v>
      </c>
      <c r="D33" s="56">
        <f t="shared" si="3"/>
        <v>13</v>
      </c>
      <c r="E33" s="63">
        <f t="shared" si="4"/>
        <v>0</v>
      </c>
      <c r="F33" s="63">
        <f t="shared" si="0"/>
        <v>0</v>
      </c>
      <c r="G33" s="63">
        <f t="shared" si="1"/>
        <v>0</v>
      </c>
      <c r="H33" s="63">
        <f t="shared" si="7"/>
        <v>0</v>
      </c>
      <c r="I33" s="63">
        <f t="shared" si="2"/>
        <v>0</v>
      </c>
      <c r="L33" s="64"/>
      <c r="S33" s="58"/>
    </row>
    <row r="34" spans="1:19">
      <c r="A34" s="56"/>
      <c r="B34" s="56">
        <f t="shared" si="5"/>
        <v>15.208333333333334</v>
      </c>
      <c r="C34" s="56">
        <f t="shared" si="6"/>
        <v>1</v>
      </c>
      <c r="D34" s="56">
        <f t="shared" si="3"/>
        <v>14</v>
      </c>
      <c r="E34" s="63">
        <f t="shared" si="4"/>
        <v>0</v>
      </c>
      <c r="F34" s="63">
        <f t="shared" si="0"/>
        <v>0</v>
      </c>
      <c r="G34" s="63">
        <f t="shared" si="1"/>
        <v>0</v>
      </c>
      <c r="H34" s="63">
        <f t="shared" si="7"/>
        <v>0</v>
      </c>
      <c r="I34" s="63">
        <f t="shared" si="2"/>
        <v>0</v>
      </c>
      <c r="L34" s="64"/>
      <c r="S34" s="58"/>
    </row>
    <row r="35" spans="1:19">
      <c r="A35" s="56"/>
      <c r="B35" s="56">
        <f t="shared" si="5"/>
        <v>15.208333333333334</v>
      </c>
      <c r="C35" s="56">
        <f t="shared" si="6"/>
        <v>1</v>
      </c>
      <c r="D35" s="56">
        <f t="shared" si="3"/>
        <v>15</v>
      </c>
      <c r="E35" s="63">
        <f t="shared" si="4"/>
        <v>0</v>
      </c>
      <c r="F35" s="63">
        <f t="shared" si="0"/>
        <v>0</v>
      </c>
      <c r="G35" s="63">
        <f t="shared" si="1"/>
        <v>0</v>
      </c>
      <c r="H35" s="63">
        <f t="shared" si="7"/>
        <v>0</v>
      </c>
      <c r="I35" s="63">
        <f t="shared" si="2"/>
        <v>0</v>
      </c>
      <c r="L35" s="64"/>
      <c r="S35" s="58"/>
    </row>
    <row r="36" spans="1:19">
      <c r="A36" s="56"/>
      <c r="B36" s="56">
        <f t="shared" si="5"/>
        <v>15.208333333333334</v>
      </c>
      <c r="C36" s="56">
        <f t="shared" si="6"/>
        <v>1</v>
      </c>
      <c r="D36" s="56">
        <f t="shared" si="3"/>
        <v>16</v>
      </c>
      <c r="E36" s="63">
        <f t="shared" si="4"/>
        <v>0</v>
      </c>
      <c r="F36" s="63">
        <f t="shared" si="0"/>
        <v>0</v>
      </c>
      <c r="G36" s="63">
        <f t="shared" si="1"/>
        <v>0</v>
      </c>
      <c r="H36" s="63">
        <f t="shared" si="7"/>
        <v>0</v>
      </c>
      <c r="I36" s="63">
        <f t="shared" si="2"/>
        <v>0</v>
      </c>
      <c r="L36" s="64"/>
      <c r="S36" s="58"/>
    </row>
    <row r="37" spans="1:19">
      <c r="A37" s="56"/>
      <c r="B37" s="56">
        <f t="shared" si="5"/>
        <v>15.208333333333334</v>
      </c>
      <c r="C37" s="56">
        <f t="shared" si="6"/>
        <v>1</v>
      </c>
      <c r="D37" s="56">
        <f t="shared" si="3"/>
        <v>17</v>
      </c>
      <c r="E37" s="63">
        <f t="shared" si="4"/>
        <v>0</v>
      </c>
      <c r="F37" s="63">
        <f t="shared" si="0"/>
        <v>0</v>
      </c>
      <c r="G37" s="63">
        <f t="shared" si="1"/>
        <v>0</v>
      </c>
      <c r="H37" s="63">
        <f t="shared" si="7"/>
        <v>0</v>
      </c>
      <c r="I37" s="63">
        <f t="shared" si="2"/>
        <v>0</v>
      </c>
      <c r="L37" s="64"/>
      <c r="S37" s="58"/>
    </row>
    <row r="38" spans="1:19">
      <c r="A38" s="56"/>
      <c r="B38" s="56">
        <f t="shared" si="5"/>
        <v>15.208333333333334</v>
      </c>
      <c r="C38" s="56">
        <f t="shared" si="6"/>
        <v>1</v>
      </c>
      <c r="D38" s="56">
        <f t="shared" si="3"/>
        <v>18</v>
      </c>
      <c r="E38" s="63">
        <f t="shared" si="4"/>
        <v>0</v>
      </c>
      <c r="F38" s="63">
        <f t="shared" si="0"/>
        <v>0</v>
      </c>
      <c r="G38" s="63">
        <f t="shared" si="1"/>
        <v>0</v>
      </c>
      <c r="H38" s="63">
        <f t="shared" si="7"/>
        <v>0</v>
      </c>
      <c r="I38" s="63">
        <f t="shared" si="2"/>
        <v>0</v>
      </c>
      <c r="L38" s="64"/>
      <c r="S38" s="58"/>
    </row>
    <row r="39" spans="1:19">
      <c r="A39" s="56"/>
      <c r="B39" s="56">
        <f t="shared" si="5"/>
        <v>15.208333333333334</v>
      </c>
      <c r="C39" s="56">
        <f t="shared" si="6"/>
        <v>1</v>
      </c>
      <c r="D39" s="56">
        <f t="shared" si="3"/>
        <v>19</v>
      </c>
      <c r="E39" s="63">
        <f t="shared" si="4"/>
        <v>0</v>
      </c>
      <c r="F39" s="63">
        <f t="shared" si="0"/>
        <v>0</v>
      </c>
      <c r="G39" s="63">
        <f t="shared" si="1"/>
        <v>0</v>
      </c>
      <c r="H39" s="63">
        <f t="shared" si="7"/>
        <v>0</v>
      </c>
      <c r="I39" s="63">
        <f t="shared" si="2"/>
        <v>0</v>
      </c>
      <c r="L39" s="64"/>
      <c r="S39" s="58"/>
    </row>
    <row r="40" spans="1:19">
      <c r="A40" s="56"/>
      <c r="B40" s="56">
        <f t="shared" si="5"/>
        <v>15.208333333333334</v>
      </c>
      <c r="C40" s="56">
        <f t="shared" si="6"/>
        <v>1</v>
      </c>
      <c r="D40" s="56">
        <f t="shared" si="3"/>
        <v>20</v>
      </c>
      <c r="E40" s="63">
        <f t="shared" si="4"/>
        <v>0</v>
      </c>
      <c r="F40" s="63">
        <f t="shared" si="0"/>
        <v>0</v>
      </c>
      <c r="G40" s="63">
        <f t="shared" si="1"/>
        <v>0</v>
      </c>
      <c r="H40" s="63">
        <f t="shared" si="7"/>
        <v>0</v>
      </c>
      <c r="I40" s="63">
        <f t="shared" si="2"/>
        <v>0</v>
      </c>
      <c r="L40" s="64"/>
      <c r="S40" s="58"/>
    </row>
    <row r="41" spans="1:19">
      <c r="A41" s="56"/>
      <c r="B41" s="56">
        <f t="shared" si="5"/>
        <v>15.208333333333334</v>
      </c>
      <c r="C41" s="56">
        <f t="shared" si="6"/>
        <v>1</v>
      </c>
      <c r="D41" s="56">
        <f t="shared" si="3"/>
        <v>21</v>
      </c>
      <c r="E41" s="63">
        <f t="shared" si="4"/>
        <v>0</v>
      </c>
      <c r="F41" s="63">
        <f t="shared" si="0"/>
        <v>0</v>
      </c>
      <c r="G41" s="63">
        <f t="shared" si="1"/>
        <v>0</v>
      </c>
      <c r="H41" s="63">
        <f t="shared" si="7"/>
        <v>0</v>
      </c>
      <c r="I41" s="63">
        <f t="shared" si="2"/>
        <v>0</v>
      </c>
      <c r="L41" s="64"/>
      <c r="S41" s="58"/>
    </row>
    <row r="42" spans="1:19">
      <c r="A42" s="56"/>
      <c r="B42" s="56">
        <f t="shared" si="5"/>
        <v>15.208333333333334</v>
      </c>
      <c r="C42" s="56">
        <f t="shared" si="6"/>
        <v>1</v>
      </c>
      <c r="D42" s="56">
        <f t="shared" si="3"/>
        <v>22</v>
      </c>
      <c r="E42" s="63">
        <f t="shared" si="4"/>
        <v>0</v>
      </c>
      <c r="F42" s="63">
        <f t="shared" si="0"/>
        <v>0</v>
      </c>
      <c r="G42" s="63">
        <f t="shared" si="1"/>
        <v>0</v>
      </c>
      <c r="H42" s="63">
        <f t="shared" si="7"/>
        <v>0</v>
      </c>
      <c r="I42" s="63">
        <f t="shared" si="2"/>
        <v>0</v>
      </c>
      <c r="L42" s="64"/>
      <c r="S42" s="58"/>
    </row>
    <row r="43" spans="1:19">
      <c r="A43" s="56"/>
      <c r="B43" s="56">
        <f t="shared" si="5"/>
        <v>15.208333333333334</v>
      </c>
      <c r="C43" s="56">
        <f t="shared" si="6"/>
        <v>1</v>
      </c>
      <c r="D43" s="56">
        <f t="shared" si="3"/>
        <v>23</v>
      </c>
      <c r="E43" s="63">
        <f t="shared" si="4"/>
        <v>0</v>
      </c>
      <c r="F43" s="63">
        <f t="shared" si="0"/>
        <v>0</v>
      </c>
      <c r="G43" s="63">
        <f t="shared" si="1"/>
        <v>0</v>
      </c>
      <c r="H43" s="63">
        <f t="shared" si="7"/>
        <v>0</v>
      </c>
      <c r="I43" s="63">
        <f t="shared" si="2"/>
        <v>0</v>
      </c>
      <c r="L43" s="64"/>
      <c r="S43" s="58"/>
    </row>
    <row r="44" spans="1:19">
      <c r="A44" s="56"/>
      <c r="B44" s="56">
        <f t="shared" si="5"/>
        <v>15.208333333333334</v>
      </c>
      <c r="C44" s="56">
        <f t="shared" si="6"/>
        <v>1</v>
      </c>
      <c r="D44" s="56">
        <f t="shared" si="3"/>
        <v>24</v>
      </c>
      <c r="E44" s="63">
        <f t="shared" si="4"/>
        <v>0</v>
      </c>
      <c r="F44" s="63">
        <f t="shared" si="0"/>
        <v>0</v>
      </c>
      <c r="G44" s="63">
        <f t="shared" si="1"/>
        <v>0</v>
      </c>
      <c r="H44" s="63">
        <f t="shared" si="7"/>
        <v>0</v>
      </c>
      <c r="I44" s="63">
        <f t="shared" si="2"/>
        <v>0</v>
      </c>
      <c r="L44" s="64"/>
      <c r="S44" s="58"/>
    </row>
    <row r="45" spans="1:19">
      <c r="A45" s="56"/>
      <c r="B45" s="56">
        <f t="shared" si="5"/>
        <v>15.208333333333334</v>
      </c>
      <c r="C45" s="56">
        <f t="shared" si="6"/>
        <v>2</v>
      </c>
      <c r="D45" s="56">
        <f t="shared" si="3"/>
        <v>25</v>
      </c>
      <c r="E45" s="63">
        <f t="shared" si="4"/>
        <v>0</v>
      </c>
      <c r="F45" s="63">
        <f t="shared" si="0"/>
        <v>0</v>
      </c>
      <c r="G45" s="63">
        <f t="shared" si="1"/>
        <v>0</v>
      </c>
      <c r="H45" s="63">
        <f t="shared" si="7"/>
        <v>0</v>
      </c>
      <c r="I45" s="63">
        <f t="shared" si="2"/>
        <v>0</v>
      </c>
      <c r="L45" s="64"/>
      <c r="S45" s="58"/>
    </row>
    <row r="46" spans="1:19">
      <c r="A46" s="56"/>
      <c r="B46" s="56">
        <f t="shared" si="5"/>
        <v>15.208333333333334</v>
      </c>
      <c r="C46" s="56">
        <f t="shared" si="6"/>
        <v>2</v>
      </c>
      <c r="D46" s="56">
        <f t="shared" si="3"/>
        <v>26</v>
      </c>
      <c r="E46" s="63">
        <f t="shared" si="4"/>
        <v>0</v>
      </c>
      <c r="F46" s="63">
        <f t="shared" si="0"/>
        <v>0</v>
      </c>
      <c r="G46" s="63">
        <f t="shared" si="1"/>
        <v>0</v>
      </c>
      <c r="H46" s="63">
        <f t="shared" si="7"/>
        <v>0</v>
      </c>
      <c r="I46" s="63">
        <f t="shared" si="2"/>
        <v>0</v>
      </c>
      <c r="L46" s="64"/>
      <c r="S46" s="58"/>
    </row>
    <row r="47" spans="1:19">
      <c r="A47" s="56"/>
      <c r="B47" s="56">
        <f t="shared" si="5"/>
        <v>15.208333333333334</v>
      </c>
      <c r="C47" s="56">
        <f t="shared" si="6"/>
        <v>2</v>
      </c>
      <c r="D47" s="56">
        <f t="shared" si="3"/>
        <v>27</v>
      </c>
      <c r="E47" s="63">
        <f t="shared" si="4"/>
        <v>0</v>
      </c>
      <c r="F47" s="63">
        <f t="shared" si="0"/>
        <v>0</v>
      </c>
      <c r="G47" s="63">
        <f t="shared" si="1"/>
        <v>0</v>
      </c>
      <c r="H47" s="63">
        <f t="shared" si="7"/>
        <v>0</v>
      </c>
      <c r="I47" s="63">
        <f t="shared" si="2"/>
        <v>0</v>
      </c>
      <c r="L47" s="64"/>
      <c r="S47" s="58"/>
    </row>
    <row r="48" spans="1:19">
      <c r="A48" s="56"/>
      <c r="B48" s="56">
        <f t="shared" si="5"/>
        <v>15.208333333333334</v>
      </c>
      <c r="C48" s="56">
        <f t="shared" si="6"/>
        <v>2</v>
      </c>
      <c r="D48" s="56">
        <f t="shared" si="3"/>
        <v>28</v>
      </c>
      <c r="E48" s="63">
        <f t="shared" si="4"/>
        <v>0</v>
      </c>
      <c r="F48" s="63">
        <f t="shared" si="0"/>
        <v>0</v>
      </c>
      <c r="G48" s="63">
        <f t="shared" si="1"/>
        <v>0</v>
      </c>
      <c r="H48" s="63">
        <f t="shared" si="7"/>
        <v>0</v>
      </c>
      <c r="I48" s="63">
        <f t="shared" si="2"/>
        <v>0</v>
      </c>
      <c r="L48" s="64"/>
      <c r="S48" s="58"/>
    </row>
    <row r="49" spans="1:19">
      <c r="A49" s="56"/>
      <c r="B49" s="56">
        <f t="shared" si="5"/>
        <v>15.208333333333334</v>
      </c>
      <c r="C49" s="56">
        <f t="shared" si="6"/>
        <v>2</v>
      </c>
      <c r="D49" s="56">
        <f t="shared" si="3"/>
        <v>29</v>
      </c>
      <c r="E49" s="63">
        <f t="shared" si="4"/>
        <v>0</v>
      </c>
      <c r="F49" s="63">
        <f t="shared" si="0"/>
        <v>0</v>
      </c>
      <c r="G49" s="63">
        <f t="shared" si="1"/>
        <v>0</v>
      </c>
      <c r="H49" s="63">
        <f t="shared" si="7"/>
        <v>0</v>
      </c>
      <c r="I49" s="63">
        <f t="shared" si="2"/>
        <v>0</v>
      </c>
      <c r="L49" s="64"/>
      <c r="S49" s="58"/>
    </row>
    <row r="50" spans="1:19">
      <c r="A50" s="56"/>
      <c r="B50" s="56">
        <f t="shared" si="5"/>
        <v>15.208333333333334</v>
      </c>
      <c r="C50" s="56">
        <f t="shared" si="6"/>
        <v>2</v>
      </c>
      <c r="D50" s="56">
        <f t="shared" si="3"/>
        <v>30</v>
      </c>
      <c r="E50" s="63">
        <f t="shared" si="4"/>
        <v>0</v>
      </c>
      <c r="F50" s="63">
        <f t="shared" si="0"/>
        <v>0</v>
      </c>
      <c r="G50" s="63">
        <f t="shared" si="1"/>
        <v>0</v>
      </c>
      <c r="H50" s="63">
        <f t="shared" si="7"/>
        <v>0</v>
      </c>
      <c r="I50" s="63">
        <f t="shared" si="2"/>
        <v>0</v>
      </c>
      <c r="L50" s="64"/>
      <c r="S50" s="58"/>
    </row>
    <row r="51" spans="1:19">
      <c r="A51" s="56"/>
      <c r="B51" s="56">
        <f t="shared" si="5"/>
        <v>15.208333333333334</v>
      </c>
      <c r="C51" s="56">
        <f t="shared" si="6"/>
        <v>2</v>
      </c>
      <c r="D51" s="56">
        <f t="shared" si="3"/>
        <v>31</v>
      </c>
      <c r="E51" s="63">
        <f t="shared" si="4"/>
        <v>0</v>
      </c>
      <c r="F51" s="63">
        <f t="shared" si="0"/>
        <v>0</v>
      </c>
      <c r="G51" s="63">
        <f t="shared" si="1"/>
        <v>0</v>
      </c>
      <c r="H51" s="63">
        <f t="shared" si="7"/>
        <v>0</v>
      </c>
      <c r="I51" s="63">
        <f t="shared" si="2"/>
        <v>0</v>
      </c>
      <c r="L51" s="64"/>
      <c r="S51" s="58"/>
    </row>
    <row r="52" spans="1:19">
      <c r="A52" s="56"/>
      <c r="B52" s="56">
        <f t="shared" si="5"/>
        <v>15.208333333333334</v>
      </c>
      <c r="C52" s="56">
        <f t="shared" si="6"/>
        <v>2</v>
      </c>
      <c r="D52" s="56">
        <f t="shared" si="3"/>
        <v>32</v>
      </c>
      <c r="E52" s="63">
        <f t="shared" si="4"/>
        <v>0</v>
      </c>
      <c r="F52" s="63">
        <f t="shared" si="0"/>
        <v>0</v>
      </c>
      <c r="G52" s="63">
        <f t="shared" si="1"/>
        <v>0</v>
      </c>
      <c r="H52" s="63">
        <f t="shared" si="7"/>
        <v>0</v>
      </c>
      <c r="I52" s="63">
        <f t="shared" si="2"/>
        <v>0</v>
      </c>
      <c r="L52" s="64"/>
      <c r="S52" s="58"/>
    </row>
    <row r="53" spans="1:19">
      <c r="A53" s="56"/>
      <c r="B53" s="56">
        <f t="shared" si="5"/>
        <v>15.208333333333334</v>
      </c>
      <c r="C53" s="56">
        <f t="shared" si="6"/>
        <v>2</v>
      </c>
      <c r="D53" s="56">
        <f t="shared" si="3"/>
        <v>33</v>
      </c>
      <c r="E53" s="63">
        <f t="shared" si="4"/>
        <v>0</v>
      </c>
      <c r="F53" s="63">
        <f t="shared" si="0"/>
        <v>0</v>
      </c>
      <c r="G53" s="63">
        <f t="shared" si="1"/>
        <v>0</v>
      </c>
      <c r="H53" s="63">
        <f t="shared" si="7"/>
        <v>0</v>
      </c>
      <c r="I53" s="63">
        <f t="shared" si="2"/>
        <v>0</v>
      </c>
      <c r="L53" s="64"/>
      <c r="S53" s="58"/>
    </row>
    <row r="54" spans="1:19">
      <c r="A54" s="56"/>
      <c r="B54" s="56">
        <f t="shared" si="5"/>
        <v>15.208333333333334</v>
      </c>
      <c r="C54" s="56">
        <f t="shared" si="6"/>
        <v>2</v>
      </c>
      <c r="D54" s="56">
        <f t="shared" si="3"/>
        <v>34</v>
      </c>
      <c r="E54" s="63">
        <f t="shared" si="4"/>
        <v>0</v>
      </c>
      <c r="F54" s="63">
        <f t="shared" si="0"/>
        <v>0</v>
      </c>
      <c r="G54" s="63">
        <f t="shared" si="1"/>
        <v>0</v>
      </c>
      <c r="H54" s="63">
        <f t="shared" si="7"/>
        <v>0</v>
      </c>
      <c r="I54" s="63">
        <f t="shared" si="2"/>
        <v>0</v>
      </c>
      <c r="L54" s="64"/>
      <c r="S54" s="58"/>
    </row>
    <row r="55" spans="1:19">
      <c r="A55" s="56"/>
      <c r="B55" s="56">
        <f t="shared" si="5"/>
        <v>15.208333333333334</v>
      </c>
      <c r="C55" s="56">
        <f t="shared" si="6"/>
        <v>2</v>
      </c>
      <c r="D55" s="56">
        <f t="shared" si="3"/>
        <v>35</v>
      </c>
      <c r="E55" s="63">
        <f t="shared" si="4"/>
        <v>0</v>
      </c>
      <c r="F55" s="63">
        <f t="shared" si="0"/>
        <v>0</v>
      </c>
      <c r="G55" s="63">
        <f t="shared" si="1"/>
        <v>0</v>
      </c>
      <c r="H55" s="63">
        <f t="shared" si="7"/>
        <v>0</v>
      </c>
      <c r="I55" s="63">
        <f t="shared" si="2"/>
        <v>0</v>
      </c>
      <c r="L55" s="64"/>
      <c r="S55" s="58"/>
    </row>
    <row r="56" spans="1:19">
      <c r="A56" s="56"/>
      <c r="B56" s="56">
        <f t="shared" si="5"/>
        <v>15.208333333333334</v>
      </c>
      <c r="C56" s="56">
        <f t="shared" si="6"/>
        <v>2</v>
      </c>
      <c r="D56" s="56">
        <f t="shared" si="3"/>
        <v>36</v>
      </c>
      <c r="E56" s="63">
        <f t="shared" si="4"/>
        <v>0</v>
      </c>
      <c r="F56" s="63">
        <f t="shared" si="0"/>
        <v>0</v>
      </c>
      <c r="G56" s="63">
        <f t="shared" si="1"/>
        <v>0</v>
      </c>
      <c r="H56" s="63">
        <f t="shared" si="7"/>
        <v>0</v>
      </c>
      <c r="I56" s="63">
        <f t="shared" si="2"/>
        <v>0</v>
      </c>
      <c r="L56" s="64"/>
      <c r="S56" s="58"/>
    </row>
    <row r="57" spans="1:19">
      <c r="A57" s="56"/>
      <c r="B57" s="56">
        <f t="shared" si="5"/>
        <v>15.208333333333334</v>
      </c>
      <c r="C57" s="56">
        <f t="shared" si="6"/>
        <v>2</v>
      </c>
      <c r="D57" s="56">
        <f t="shared" si="3"/>
        <v>37</v>
      </c>
      <c r="E57" s="63">
        <f t="shared" si="4"/>
        <v>0</v>
      </c>
      <c r="F57" s="63">
        <f t="shared" si="0"/>
        <v>0</v>
      </c>
      <c r="G57" s="63">
        <f t="shared" si="1"/>
        <v>0</v>
      </c>
      <c r="H57" s="63">
        <f t="shared" si="7"/>
        <v>0</v>
      </c>
      <c r="I57" s="63">
        <f t="shared" si="2"/>
        <v>0</v>
      </c>
      <c r="L57" s="64"/>
      <c r="S57" s="58"/>
    </row>
    <row r="58" spans="1:19">
      <c r="A58" s="56"/>
      <c r="B58" s="56">
        <f t="shared" si="5"/>
        <v>15.208333333333334</v>
      </c>
      <c r="C58" s="56">
        <f t="shared" si="6"/>
        <v>2</v>
      </c>
      <c r="D58" s="56">
        <f t="shared" si="3"/>
        <v>38</v>
      </c>
      <c r="E58" s="63">
        <f t="shared" si="4"/>
        <v>0</v>
      </c>
      <c r="F58" s="63">
        <f t="shared" si="0"/>
        <v>0</v>
      </c>
      <c r="G58" s="63">
        <f t="shared" si="1"/>
        <v>0</v>
      </c>
      <c r="H58" s="63">
        <f t="shared" si="7"/>
        <v>0</v>
      </c>
      <c r="I58" s="63">
        <f t="shared" si="2"/>
        <v>0</v>
      </c>
      <c r="L58" s="64"/>
      <c r="S58" s="58"/>
    </row>
    <row r="59" spans="1:19">
      <c r="A59" s="56"/>
      <c r="B59" s="56">
        <f t="shared" si="5"/>
        <v>15.208333333333334</v>
      </c>
      <c r="C59" s="56">
        <f t="shared" si="6"/>
        <v>2</v>
      </c>
      <c r="D59" s="56">
        <f t="shared" si="3"/>
        <v>39</v>
      </c>
      <c r="E59" s="63">
        <f t="shared" si="4"/>
        <v>0</v>
      </c>
      <c r="F59" s="63">
        <f t="shared" si="0"/>
        <v>0</v>
      </c>
      <c r="G59" s="63">
        <f t="shared" si="1"/>
        <v>0</v>
      </c>
      <c r="H59" s="63">
        <f t="shared" si="7"/>
        <v>0</v>
      </c>
      <c r="I59" s="63">
        <f t="shared" si="2"/>
        <v>0</v>
      </c>
      <c r="L59" s="64"/>
      <c r="S59" s="58"/>
    </row>
    <row r="60" spans="1:19">
      <c r="A60" s="56"/>
      <c r="B60" s="56">
        <f t="shared" si="5"/>
        <v>15.208333333333334</v>
      </c>
      <c r="C60" s="56">
        <f t="shared" si="6"/>
        <v>2</v>
      </c>
      <c r="D60" s="56">
        <f t="shared" si="3"/>
        <v>40</v>
      </c>
      <c r="E60" s="63">
        <f t="shared" si="4"/>
        <v>0</v>
      </c>
      <c r="F60" s="63">
        <f t="shared" si="0"/>
        <v>0</v>
      </c>
      <c r="G60" s="63">
        <f t="shared" si="1"/>
        <v>0</v>
      </c>
      <c r="H60" s="63">
        <f t="shared" si="7"/>
        <v>0</v>
      </c>
      <c r="I60" s="63">
        <f t="shared" si="2"/>
        <v>0</v>
      </c>
      <c r="L60" s="64"/>
      <c r="S60" s="58"/>
    </row>
    <row r="61" spans="1:19">
      <c r="A61" s="56"/>
      <c r="B61" s="56">
        <f t="shared" si="5"/>
        <v>15.208333333333334</v>
      </c>
      <c r="C61" s="56">
        <f t="shared" si="6"/>
        <v>2</v>
      </c>
      <c r="D61" s="56">
        <f t="shared" si="3"/>
        <v>41</v>
      </c>
      <c r="E61" s="63">
        <f t="shared" si="4"/>
        <v>0</v>
      </c>
      <c r="F61" s="63">
        <f t="shared" si="0"/>
        <v>0</v>
      </c>
      <c r="G61" s="63">
        <f t="shared" si="1"/>
        <v>0</v>
      </c>
      <c r="H61" s="63">
        <f t="shared" si="7"/>
        <v>0</v>
      </c>
      <c r="I61" s="63">
        <f t="shared" si="2"/>
        <v>0</v>
      </c>
      <c r="L61" s="64"/>
      <c r="S61" s="58"/>
    </row>
    <row r="62" spans="1:19">
      <c r="A62" s="56"/>
      <c r="B62" s="56">
        <f t="shared" si="5"/>
        <v>15.208333333333334</v>
      </c>
      <c r="C62" s="56">
        <f t="shared" si="6"/>
        <v>2</v>
      </c>
      <c r="D62" s="56">
        <f t="shared" si="3"/>
        <v>42</v>
      </c>
      <c r="E62" s="63">
        <f t="shared" si="4"/>
        <v>0</v>
      </c>
      <c r="F62" s="63">
        <f t="shared" si="0"/>
        <v>0</v>
      </c>
      <c r="G62" s="63">
        <f t="shared" si="1"/>
        <v>0</v>
      </c>
      <c r="H62" s="63">
        <f t="shared" si="7"/>
        <v>0</v>
      </c>
      <c r="I62" s="63">
        <f t="shared" si="2"/>
        <v>0</v>
      </c>
      <c r="L62" s="64"/>
      <c r="S62" s="58"/>
    </row>
    <row r="63" spans="1:19">
      <c r="A63" s="56"/>
      <c r="B63" s="56">
        <f t="shared" si="5"/>
        <v>15.208333333333334</v>
      </c>
      <c r="C63" s="56">
        <f t="shared" si="6"/>
        <v>2</v>
      </c>
      <c r="D63" s="56">
        <f t="shared" si="3"/>
        <v>43</v>
      </c>
      <c r="E63" s="63">
        <f t="shared" si="4"/>
        <v>0</v>
      </c>
      <c r="F63" s="63">
        <f t="shared" si="0"/>
        <v>0</v>
      </c>
      <c r="G63" s="63">
        <f t="shared" si="1"/>
        <v>0</v>
      </c>
      <c r="H63" s="63">
        <f t="shared" si="7"/>
        <v>0</v>
      </c>
      <c r="I63" s="63">
        <f t="shared" si="2"/>
        <v>0</v>
      </c>
      <c r="L63" s="64"/>
      <c r="S63" s="58"/>
    </row>
    <row r="64" spans="1:19">
      <c r="A64" s="56"/>
      <c r="B64" s="56">
        <f t="shared" si="5"/>
        <v>15.208333333333334</v>
      </c>
      <c r="C64" s="56">
        <f t="shared" si="6"/>
        <v>2</v>
      </c>
      <c r="D64" s="56">
        <f t="shared" si="3"/>
        <v>44</v>
      </c>
      <c r="E64" s="63">
        <f t="shared" si="4"/>
        <v>0</v>
      </c>
      <c r="F64" s="63">
        <f t="shared" si="0"/>
        <v>0</v>
      </c>
      <c r="G64" s="63">
        <f t="shared" si="1"/>
        <v>0</v>
      </c>
      <c r="H64" s="63">
        <f t="shared" si="7"/>
        <v>0</v>
      </c>
      <c r="I64" s="63">
        <f t="shared" si="2"/>
        <v>0</v>
      </c>
      <c r="L64" s="64"/>
      <c r="S64" s="58"/>
    </row>
    <row r="65" spans="1:19">
      <c r="A65" s="56"/>
      <c r="B65" s="56">
        <f t="shared" si="5"/>
        <v>15.208333333333334</v>
      </c>
      <c r="C65" s="56">
        <f t="shared" si="6"/>
        <v>2</v>
      </c>
      <c r="D65" s="56">
        <f t="shared" si="3"/>
        <v>45</v>
      </c>
      <c r="E65" s="63">
        <f t="shared" si="4"/>
        <v>0</v>
      </c>
      <c r="F65" s="63">
        <f t="shared" si="0"/>
        <v>0</v>
      </c>
      <c r="G65" s="63">
        <f t="shared" si="1"/>
        <v>0</v>
      </c>
      <c r="H65" s="63">
        <f t="shared" si="7"/>
        <v>0</v>
      </c>
      <c r="I65" s="63">
        <f t="shared" si="2"/>
        <v>0</v>
      </c>
      <c r="L65" s="64"/>
      <c r="S65" s="58"/>
    </row>
    <row r="66" spans="1:19">
      <c r="A66" s="56"/>
      <c r="B66" s="56">
        <f t="shared" si="5"/>
        <v>15.208333333333334</v>
      </c>
      <c r="C66" s="56">
        <f t="shared" si="6"/>
        <v>2</v>
      </c>
      <c r="D66" s="56">
        <f t="shared" si="3"/>
        <v>46</v>
      </c>
      <c r="E66" s="63">
        <f t="shared" si="4"/>
        <v>0</v>
      </c>
      <c r="F66" s="63">
        <f t="shared" si="0"/>
        <v>0</v>
      </c>
      <c r="G66" s="63">
        <f t="shared" si="1"/>
        <v>0</v>
      </c>
      <c r="H66" s="63">
        <f t="shared" si="7"/>
        <v>0</v>
      </c>
      <c r="I66" s="63">
        <f t="shared" si="2"/>
        <v>0</v>
      </c>
      <c r="L66" s="64"/>
      <c r="S66" s="58"/>
    </row>
    <row r="67" spans="1:19">
      <c r="A67" s="56"/>
      <c r="B67" s="56">
        <f t="shared" si="5"/>
        <v>15.208333333333334</v>
      </c>
      <c r="C67" s="56">
        <f t="shared" si="6"/>
        <v>2</v>
      </c>
      <c r="D67" s="56">
        <f t="shared" si="3"/>
        <v>47</v>
      </c>
      <c r="E67" s="63">
        <f t="shared" si="4"/>
        <v>0</v>
      </c>
      <c r="F67" s="63">
        <f t="shared" si="0"/>
        <v>0</v>
      </c>
      <c r="G67" s="63">
        <f t="shared" si="1"/>
        <v>0</v>
      </c>
      <c r="H67" s="63">
        <f t="shared" si="7"/>
        <v>0</v>
      </c>
      <c r="I67" s="63">
        <f t="shared" si="2"/>
        <v>0</v>
      </c>
      <c r="L67" s="64"/>
      <c r="S67" s="58"/>
    </row>
    <row r="68" spans="1:19">
      <c r="A68" s="56"/>
      <c r="B68" s="56">
        <f t="shared" si="5"/>
        <v>15.208333333333334</v>
      </c>
      <c r="C68" s="56">
        <f t="shared" si="6"/>
        <v>2</v>
      </c>
      <c r="D68" s="56">
        <f t="shared" si="3"/>
        <v>48</v>
      </c>
      <c r="E68" s="63">
        <f t="shared" si="4"/>
        <v>0</v>
      </c>
      <c r="F68" s="63">
        <f t="shared" si="0"/>
        <v>0</v>
      </c>
      <c r="G68" s="63">
        <f t="shared" si="1"/>
        <v>0</v>
      </c>
      <c r="H68" s="63">
        <f t="shared" si="7"/>
        <v>0</v>
      </c>
      <c r="I68" s="63">
        <f t="shared" si="2"/>
        <v>0</v>
      </c>
      <c r="L68" s="64"/>
      <c r="S68" s="58"/>
    </row>
    <row r="69" spans="1:19">
      <c r="A69" s="56"/>
      <c r="B69" s="56">
        <f t="shared" si="5"/>
        <v>15.208333333333334</v>
      </c>
      <c r="C69" s="56">
        <f t="shared" si="6"/>
        <v>3</v>
      </c>
      <c r="D69" s="56">
        <f t="shared" si="3"/>
        <v>49</v>
      </c>
      <c r="E69" s="63">
        <f t="shared" si="4"/>
        <v>0</v>
      </c>
      <c r="F69" s="63">
        <f t="shared" si="0"/>
        <v>0</v>
      </c>
      <c r="G69" s="63">
        <f t="shared" si="1"/>
        <v>0</v>
      </c>
      <c r="H69" s="63">
        <f t="shared" si="7"/>
        <v>0</v>
      </c>
      <c r="I69" s="63">
        <f t="shared" si="2"/>
        <v>0</v>
      </c>
      <c r="L69" s="64"/>
      <c r="S69" s="58"/>
    </row>
    <row r="70" spans="1:19">
      <c r="A70" s="56"/>
      <c r="B70" s="56">
        <f t="shared" si="5"/>
        <v>15.208333333333334</v>
      </c>
      <c r="C70" s="56">
        <f t="shared" si="6"/>
        <v>3</v>
      </c>
      <c r="D70" s="56">
        <f t="shared" si="3"/>
        <v>50</v>
      </c>
      <c r="E70" s="63">
        <f t="shared" si="4"/>
        <v>0</v>
      </c>
      <c r="F70" s="63">
        <f t="shared" si="0"/>
        <v>0</v>
      </c>
      <c r="G70" s="63">
        <f t="shared" si="1"/>
        <v>0</v>
      </c>
      <c r="H70" s="63">
        <f t="shared" si="7"/>
        <v>0</v>
      </c>
      <c r="I70" s="63">
        <f t="shared" si="2"/>
        <v>0</v>
      </c>
      <c r="L70" s="64"/>
      <c r="S70" s="58"/>
    </row>
    <row r="71" spans="1:19">
      <c r="A71" s="56"/>
      <c r="B71" s="56">
        <f t="shared" si="5"/>
        <v>15.208333333333334</v>
      </c>
      <c r="C71" s="56">
        <f t="shared" si="6"/>
        <v>3</v>
      </c>
      <c r="D71" s="56">
        <f t="shared" si="3"/>
        <v>51</v>
      </c>
      <c r="E71" s="63">
        <f t="shared" si="4"/>
        <v>0</v>
      </c>
      <c r="F71" s="63">
        <f t="shared" si="0"/>
        <v>0</v>
      </c>
      <c r="G71" s="63">
        <f t="shared" si="1"/>
        <v>0</v>
      </c>
      <c r="H71" s="63">
        <f t="shared" si="7"/>
        <v>0</v>
      </c>
      <c r="I71" s="63">
        <f t="shared" si="2"/>
        <v>0</v>
      </c>
      <c r="L71" s="64"/>
      <c r="S71" s="58"/>
    </row>
    <row r="72" spans="1:19">
      <c r="A72" s="56"/>
      <c r="B72" s="56">
        <f t="shared" si="5"/>
        <v>15.208333333333334</v>
      </c>
      <c r="C72" s="56">
        <f t="shared" si="6"/>
        <v>3</v>
      </c>
      <c r="D72" s="56">
        <f t="shared" si="3"/>
        <v>52</v>
      </c>
      <c r="E72" s="63">
        <f t="shared" si="4"/>
        <v>0</v>
      </c>
      <c r="F72" s="63">
        <f t="shared" si="0"/>
        <v>0</v>
      </c>
      <c r="G72" s="63">
        <f t="shared" si="1"/>
        <v>0</v>
      </c>
      <c r="H72" s="63">
        <f t="shared" si="7"/>
        <v>0</v>
      </c>
      <c r="I72" s="63">
        <f t="shared" si="2"/>
        <v>0</v>
      </c>
      <c r="L72" s="64"/>
      <c r="S72" s="58"/>
    </row>
    <row r="73" spans="1:19">
      <c r="A73" s="56"/>
      <c r="B73" s="56">
        <f t="shared" si="5"/>
        <v>15.208333333333334</v>
      </c>
      <c r="C73" s="56">
        <f t="shared" si="6"/>
        <v>3</v>
      </c>
      <c r="D73" s="56">
        <f t="shared" si="3"/>
        <v>53</v>
      </c>
      <c r="E73" s="63">
        <f t="shared" si="4"/>
        <v>0</v>
      </c>
      <c r="F73" s="63">
        <f t="shared" si="0"/>
        <v>0</v>
      </c>
      <c r="G73" s="63">
        <f t="shared" si="1"/>
        <v>0</v>
      </c>
      <c r="H73" s="63">
        <f t="shared" si="7"/>
        <v>0</v>
      </c>
      <c r="I73" s="63">
        <f t="shared" si="2"/>
        <v>0</v>
      </c>
      <c r="L73" s="64"/>
      <c r="S73" s="58"/>
    </row>
    <row r="74" spans="1:19">
      <c r="A74" s="56"/>
      <c r="B74" s="56">
        <f t="shared" si="5"/>
        <v>15.208333333333334</v>
      </c>
      <c r="C74" s="56">
        <f t="shared" si="6"/>
        <v>3</v>
      </c>
      <c r="D74" s="56">
        <f t="shared" si="3"/>
        <v>54</v>
      </c>
      <c r="E74" s="63">
        <f t="shared" si="4"/>
        <v>0</v>
      </c>
      <c r="F74" s="63">
        <f t="shared" si="0"/>
        <v>0</v>
      </c>
      <c r="G74" s="63">
        <f t="shared" si="1"/>
        <v>0</v>
      </c>
      <c r="H74" s="63">
        <f t="shared" si="7"/>
        <v>0</v>
      </c>
      <c r="I74" s="63">
        <f t="shared" si="2"/>
        <v>0</v>
      </c>
      <c r="L74" s="64"/>
      <c r="S74" s="58"/>
    </row>
    <row r="75" spans="1:19">
      <c r="A75" s="56"/>
      <c r="B75" s="56">
        <f t="shared" si="5"/>
        <v>15.208333333333334</v>
      </c>
      <c r="C75" s="56">
        <f t="shared" si="6"/>
        <v>3</v>
      </c>
      <c r="D75" s="56">
        <f t="shared" si="3"/>
        <v>55</v>
      </c>
      <c r="E75" s="63">
        <f t="shared" si="4"/>
        <v>0</v>
      </c>
      <c r="F75" s="63">
        <f t="shared" si="0"/>
        <v>0</v>
      </c>
      <c r="G75" s="63">
        <f t="shared" si="1"/>
        <v>0</v>
      </c>
      <c r="H75" s="63">
        <f t="shared" si="7"/>
        <v>0</v>
      </c>
      <c r="I75" s="63">
        <f t="shared" si="2"/>
        <v>0</v>
      </c>
      <c r="L75" s="64"/>
      <c r="S75" s="58"/>
    </row>
    <row r="76" spans="1:19">
      <c r="A76" s="56"/>
      <c r="B76" s="56">
        <f t="shared" si="5"/>
        <v>15.208333333333334</v>
      </c>
      <c r="C76" s="56">
        <f t="shared" si="6"/>
        <v>3</v>
      </c>
      <c r="D76" s="56">
        <f t="shared" si="3"/>
        <v>56</v>
      </c>
      <c r="E76" s="63">
        <f t="shared" si="4"/>
        <v>0</v>
      </c>
      <c r="F76" s="63">
        <f t="shared" si="0"/>
        <v>0</v>
      </c>
      <c r="G76" s="63">
        <f t="shared" si="1"/>
        <v>0</v>
      </c>
      <c r="H76" s="63">
        <f t="shared" si="7"/>
        <v>0</v>
      </c>
      <c r="I76" s="63">
        <f t="shared" si="2"/>
        <v>0</v>
      </c>
      <c r="L76" s="64"/>
      <c r="S76" s="58"/>
    </row>
    <row r="77" spans="1:19">
      <c r="A77" s="56"/>
      <c r="B77" s="56">
        <f t="shared" si="5"/>
        <v>15.208333333333334</v>
      </c>
      <c r="C77" s="56">
        <f t="shared" si="6"/>
        <v>3</v>
      </c>
      <c r="D77" s="56">
        <f t="shared" si="3"/>
        <v>57</v>
      </c>
      <c r="E77" s="63">
        <f t="shared" si="4"/>
        <v>0</v>
      </c>
      <c r="F77" s="63">
        <f t="shared" si="0"/>
        <v>0</v>
      </c>
      <c r="G77" s="63">
        <f t="shared" si="1"/>
        <v>0</v>
      </c>
      <c r="H77" s="63">
        <f t="shared" si="7"/>
        <v>0</v>
      </c>
      <c r="I77" s="63">
        <f t="shared" si="2"/>
        <v>0</v>
      </c>
      <c r="L77" s="64"/>
      <c r="S77" s="58"/>
    </row>
    <row r="78" spans="1:19">
      <c r="A78" s="56"/>
      <c r="B78" s="56">
        <f t="shared" si="5"/>
        <v>15.208333333333334</v>
      </c>
      <c r="C78" s="56">
        <f t="shared" si="6"/>
        <v>3</v>
      </c>
      <c r="D78" s="56">
        <f t="shared" si="3"/>
        <v>58</v>
      </c>
      <c r="E78" s="63">
        <f t="shared" si="4"/>
        <v>0</v>
      </c>
      <c r="F78" s="63">
        <f t="shared" si="0"/>
        <v>0</v>
      </c>
      <c r="G78" s="63">
        <f t="shared" si="1"/>
        <v>0</v>
      </c>
      <c r="H78" s="63">
        <f t="shared" si="7"/>
        <v>0</v>
      </c>
      <c r="I78" s="63">
        <f t="shared" si="2"/>
        <v>0</v>
      </c>
      <c r="L78" s="64"/>
      <c r="S78" s="58"/>
    </row>
    <row r="79" spans="1:19">
      <c r="A79" s="56"/>
      <c r="B79" s="56">
        <f t="shared" si="5"/>
        <v>15.208333333333334</v>
      </c>
      <c r="C79" s="56">
        <f t="shared" si="6"/>
        <v>3</v>
      </c>
      <c r="D79" s="56">
        <f t="shared" si="3"/>
        <v>59</v>
      </c>
      <c r="E79" s="63">
        <f t="shared" si="4"/>
        <v>0</v>
      </c>
      <c r="F79" s="63">
        <f t="shared" si="0"/>
        <v>0</v>
      </c>
      <c r="G79" s="63">
        <f t="shared" si="1"/>
        <v>0</v>
      </c>
      <c r="H79" s="63">
        <f t="shared" si="7"/>
        <v>0</v>
      </c>
      <c r="I79" s="63">
        <f t="shared" si="2"/>
        <v>0</v>
      </c>
      <c r="L79" s="64"/>
      <c r="S79" s="58"/>
    </row>
    <row r="80" spans="1:19">
      <c r="A80" s="56"/>
      <c r="B80" s="56">
        <f t="shared" si="5"/>
        <v>15.208333333333334</v>
      </c>
      <c r="C80" s="56">
        <f t="shared" si="6"/>
        <v>3</v>
      </c>
      <c r="D80" s="56">
        <f t="shared" si="3"/>
        <v>60</v>
      </c>
      <c r="E80" s="63">
        <f t="shared" si="4"/>
        <v>0</v>
      </c>
      <c r="F80" s="63">
        <f t="shared" si="0"/>
        <v>0</v>
      </c>
      <c r="G80" s="63">
        <f t="shared" si="1"/>
        <v>0</v>
      </c>
      <c r="H80" s="63">
        <f t="shared" si="7"/>
        <v>0</v>
      </c>
      <c r="I80" s="63">
        <f t="shared" si="2"/>
        <v>0</v>
      </c>
      <c r="L80" s="64"/>
      <c r="S80" s="58"/>
    </row>
    <row r="81" spans="1:19">
      <c r="A81" s="56"/>
      <c r="B81" s="56">
        <f t="shared" si="5"/>
        <v>15.208333333333334</v>
      </c>
      <c r="C81" s="56">
        <f t="shared" si="6"/>
        <v>3</v>
      </c>
      <c r="D81" s="56">
        <f t="shared" si="3"/>
        <v>61</v>
      </c>
      <c r="E81" s="63">
        <f t="shared" si="4"/>
        <v>0</v>
      </c>
      <c r="F81" s="63">
        <f t="shared" si="0"/>
        <v>0</v>
      </c>
      <c r="G81" s="63">
        <f t="shared" si="1"/>
        <v>0</v>
      </c>
      <c r="H81" s="63">
        <f t="shared" si="7"/>
        <v>0</v>
      </c>
      <c r="I81" s="63">
        <f t="shared" si="2"/>
        <v>0</v>
      </c>
      <c r="L81" s="64"/>
      <c r="S81" s="58"/>
    </row>
    <row r="82" spans="1:19">
      <c r="A82" s="56"/>
      <c r="B82" s="56">
        <f t="shared" si="5"/>
        <v>15.208333333333334</v>
      </c>
      <c r="C82" s="56">
        <f t="shared" si="6"/>
        <v>3</v>
      </c>
      <c r="D82" s="56">
        <f t="shared" si="3"/>
        <v>62</v>
      </c>
      <c r="E82" s="63">
        <f t="shared" si="4"/>
        <v>0</v>
      </c>
      <c r="F82" s="63">
        <f t="shared" si="0"/>
        <v>0</v>
      </c>
      <c r="G82" s="63">
        <f t="shared" si="1"/>
        <v>0</v>
      </c>
      <c r="H82" s="63">
        <f t="shared" si="7"/>
        <v>0</v>
      </c>
      <c r="I82" s="63">
        <f t="shared" si="2"/>
        <v>0</v>
      </c>
      <c r="L82" s="64"/>
      <c r="S82" s="58"/>
    </row>
    <row r="83" spans="1:19">
      <c r="A83" s="56"/>
      <c r="B83" s="56">
        <f t="shared" si="5"/>
        <v>15.208333333333334</v>
      </c>
      <c r="C83" s="56">
        <f t="shared" si="6"/>
        <v>3</v>
      </c>
      <c r="D83" s="56">
        <f t="shared" si="3"/>
        <v>63</v>
      </c>
      <c r="E83" s="63">
        <f t="shared" si="4"/>
        <v>0</v>
      </c>
      <c r="F83" s="63">
        <f t="shared" si="0"/>
        <v>0</v>
      </c>
      <c r="G83" s="63">
        <f t="shared" si="1"/>
        <v>0</v>
      </c>
      <c r="H83" s="63">
        <f t="shared" si="7"/>
        <v>0</v>
      </c>
      <c r="I83" s="63">
        <f t="shared" si="2"/>
        <v>0</v>
      </c>
      <c r="L83" s="64"/>
      <c r="S83" s="58"/>
    </row>
    <row r="84" spans="1:19">
      <c r="A84" s="56"/>
      <c r="B84" s="56">
        <f t="shared" si="5"/>
        <v>15.208333333333334</v>
      </c>
      <c r="C84" s="56">
        <f t="shared" si="6"/>
        <v>3</v>
      </c>
      <c r="D84" s="56">
        <f t="shared" si="3"/>
        <v>64</v>
      </c>
      <c r="E84" s="63">
        <f t="shared" si="4"/>
        <v>0</v>
      </c>
      <c r="F84" s="63">
        <f t="shared" si="0"/>
        <v>0</v>
      </c>
      <c r="G84" s="63">
        <f t="shared" si="1"/>
        <v>0</v>
      </c>
      <c r="H84" s="63">
        <f t="shared" si="7"/>
        <v>0</v>
      </c>
      <c r="I84" s="63">
        <f t="shared" si="2"/>
        <v>0</v>
      </c>
      <c r="L84" s="64"/>
      <c r="S84" s="58"/>
    </row>
    <row r="85" spans="1:19">
      <c r="A85" s="56"/>
      <c r="B85" s="56">
        <f t="shared" si="5"/>
        <v>15.208333333333334</v>
      </c>
      <c r="C85" s="56">
        <f t="shared" si="6"/>
        <v>3</v>
      </c>
      <c r="D85" s="56">
        <f t="shared" si="3"/>
        <v>65</v>
      </c>
      <c r="E85" s="63">
        <f t="shared" si="4"/>
        <v>0</v>
      </c>
      <c r="F85" s="63">
        <f t="shared" ref="F85:F148" si="8">ROUND(E85*$I$8,2)*B85</f>
        <v>0</v>
      </c>
      <c r="G85" s="63">
        <f t="shared" ref="G85:G148" si="9">ROUND(E85*$I$9,2)*B85</f>
        <v>0</v>
      </c>
      <c r="H85" s="63">
        <f t="shared" si="7"/>
        <v>0</v>
      </c>
      <c r="I85" s="63">
        <f t="shared" ref="I85:I148" si="10">SUM(E85:H85)</f>
        <v>0</v>
      </c>
      <c r="L85" s="64"/>
      <c r="S85" s="58"/>
    </row>
    <row r="86" spans="1:19">
      <c r="A86" s="56"/>
      <c r="B86" s="56">
        <f t="shared" si="5"/>
        <v>15.208333333333334</v>
      </c>
      <c r="C86" s="56">
        <f t="shared" si="6"/>
        <v>3</v>
      </c>
      <c r="D86" s="56">
        <f t="shared" ref="D86:D149" si="11">D85+1</f>
        <v>66</v>
      </c>
      <c r="E86" s="63">
        <f t="shared" ref="E86:E149" si="12">I85</f>
        <v>0</v>
      </c>
      <c r="F86" s="63">
        <f t="shared" si="8"/>
        <v>0</v>
      </c>
      <c r="G86" s="63">
        <f t="shared" si="9"/>
        <v>0</v>
      </c>
      <c r="H86" s="63">
        <f t="shared" si="7"/>
        <v>0</v>
      </c>
      <c r="I86" s="63">
        <f t="shared" si="10"/>
        <v>0</v>
      </c>
      <c r="L86" s="64"/>
      <c r="S86" s="58"/>
    </row>
    <row r="87" spans="1:19">
      <c r="A87" s="56"/>
      <c r="B87" s="56">
        <f t="shared" ref="B87:B150" si="13">B86</f>
        <v>15.208333333333334</v>
      </c>
      <c r="C87" s="56">
        <f t="shared" ref="C87:C150" si="14">IF(MOD(D87-1,24)=0,1,0)+C86</f>
        <v>3</v>
      </c>
      <c r="D87" s="56">
        <f t="shared" si="11"/>
        <v>67</v>
      </c>
      <c r="E87" s="63">
        <f t="shared" si="12"/>
        <v>0</v>
      </c>
      <c r="F87" s="63">
        <f t="shared" si="8"/>
        <v>0</v>
      </c>
      <c r="G87" s="63">
        <f t="shared" si="9"/>
        <v>0</v>
      </c>
      <c r="H87" s="63">
        <f t="shared" si="7"/>
        <v>0</v>
      </c>
      <c r="I87" s="63">
        <f t="shared" si="10"/>
        <v>0</v>
      </c>
      <c r="L87" s="64"/>
      <c r="S87" s="58"/>
    </row>
    <row r="88" spans="1:19">
      <c r="A88" s="56"/>
      <c r="B88" s="56">
        <f t="shared" si="13"/>
        <v>15.208333333333334</v>
      </c>
      <c r="C88" s="56">
        <f t="shared" si="14"/>
        <v>3</v>
      </c>
      <c r="D88" s="56">
        <f t="shared" si="11"/>
        <v>68</v>
      </c>
      <c r="E88" s="63">
        <f t="shared" si="12"/>
        <v>0</v>
      </c>
      <c r="F88" s="63">
        <f t="shared" si="8"/>
        <v>0</v>
      </c>
      <c r="G88" s="63">
        <f t="shared" si="9"/>
        <v>0</v>
      </c>
      <c r="H88" s="63">
        <f t="shared" si="7"/>
        <v>0</v>
      </c>
      <c r="I88" s="63">
        <f t="shared" si="10"/>
        <v>0</v>
      </c>
      <c r="L88" s="64"/>
      <c r="S88" s="58"/>
    </row>
    <row r="89" spans="1:19">
      <c r="A89" s="56"/>
      <c r="B89" s="56">
        <f t="shared" si="13"/>
        <v>15.208333333333334</v>
      </c>
      <c r="C89" s="56">
        <f t="shared" si="14"/>
        <v>3</v>
      </c>
      <c r="D89" s="56">
        <f t="shared" si="11"/>
        <v>69</v>
      </c>
      <c r="E89" s="63">
        <f t="shared" si="12"/>
        <v>0</v>
      </c>
      <c r="F89" s="63">
        <f t="shared" si="8"/>
        <v>0</v>
      </c>
      <c r="G89" s="63">
        <f t="shared" si="9"/>
        <v>0</v>
      </c>
      <c r="H89" s="63">
        <f t="shared" si="7"/>
        <v>0</v>
      </c>
      <c r="I89" s="63">
        <f t="shared" si="10"/>
        <v>0</v>
      </c>
      <c r="L89" s="64"/>
      <c r="S89" s="58"/>
    </row>
    <row r="90" spans="1:19">
      <c r="A90" s="56"/>
      <c r="B90" s="56">
        <f t="shared" si="13"/>
        <v>15.208333333333334</v>
      </c>
      <c r="C90" s="56">
        <f t="shared" si="14"/>
        <v>3</v>
      </c>
      <c r="D90" s="56">
        <f t="shared" si="11"/>
        <v>70</v>
      </c>
      <c r="E90" s="63">
        <f t="shared" si="12"/>
        <v>0</v>
      </c>
      <c r="F90" s="63">
        <f t="shared" si="8"/>
        <v>0</v>
      </c>
      <c r="G90" s="63">
        <f t="shared" si="9"/>
        <v>0</v>
      </c>
      <c r="H90" s="63">
        <f t="shared" si="7"/>
        <v>0</v>
      </c>
      <c r="I90" s="63">
        <f t="shared" si="10"/>
        <v>0</v>
      </c>
      <c r="L90" s="64"/>
      <c r="S90" s="58"/>
    </row>
    <row r="91" spans="1:19">
      <c r="A91" s="56"/>
      <c r="B91" s="56">
        <f t="shared" si="13"/>
        <v>15.208333333333334</v>
      </c>
      <c r="C91" s="56">
        <f t="shared" si="14"/>
        <v>3</v>
      </c>
      <c r="D91" s="56">
        <f t="shared" si="11"/>
        <v>71</v>
      </c>
      <c r="E91" s="63">
        <f t="shared" si="12"/>
        <v>0</v>
      </c>
      <c r="F91" s="63">
        <f t="shared" si="8"/>
        <v>0</v>
      </c>
      <c r="G91" s="63">
        <f t="shared" si="9"/>
        <v>0</v>
      </c>
      <c r="H91" s="63">
        <f t="shared" si="7"/>
        <v>0</v>
      </c>
      <c r="I91" s="63">
        <f t="shared" si="10"/>
        <v>0</v>
      </c>
      <c r="L91" s="64"/>
      <c r="S91" s="58"/>
    </row>
    <row r="92" spans="1:19">
      <c r="A92" s="56"/>
      <c r="B92" s="56">
        <f t="shared" si="13"/>
        <v>15.208333333333334</v>
      </c>
      <c r="C92" s="56">
        <f t="shared" si="14"/>
        <v>3</v>
      </c>
      <c r="D92" s="56">
        <f t="shared" si="11"/>
        <v>72</v>
      </c>
      <c r="E92" s="63">
        <f t="shared" si="12"/>
        <v>0</v>
      </c>
      <c r="F92" s="63">
        <f t="shared" si="8"/>
        <v>0</v>
      </c>
      <c r="G92" s="63">
        <f t="shared" si="9"/>
        <v>0</v>
      </c>
      <c r="H92" s="63">
        <f t="shared" ref="H92:H155" si="15">IF(-H91&lt;I91,H91,-SUM(E92:G92))</f>
        <v>0</v>
      </c>
      <c r="I92" s="63">
        <f t="shared" si="10"/>
        <v>0</v>
      </c>
      <c r="L92" s="64"/>
      <c r="S92" s="58"/>
    </row>
    <row r="93" spans="1:19">
      <c r="A93" s="56"/>
      <c r="B93" s="56">
        <f t="shared" si="13"/>
        <v>15.208333333333334</v>
      </c>
      <c r="C93" s="56">
        <f t="shared" si="14"/>
        <v>4</v>
      </c>
      <c r="D93" s="56">
        <f t="shared" si="11"/>
        <v>73</v>
      </c>
      <c r="E93" s="63">
        <f t="shared" si="12"/>
        <v>0</v>
      </c>
      <c r="F93" s="63">
        <f t="shared" si="8"/>
        <v>0</v>
      </c>
      <c r="G93" s="63">
        <f t="shared" si="9"/>
        <v>0</v>
      </c>
      <c r="H93" s="63">
        <f t="shared" si="15"/>
        <v>0</v>
      </c>
      <c r="I93" s="63">
        <f t="shared" si="10"/>
        <v>0</v>
      </c>
      <c r="L93" s="64"/>
      <c r="S93" s="58"/>
    </row>
    <row r="94" spans="1:19">
      <c r="A94" s="56"/>
      <c r="B94" s="56">
        <f t="shared" si="13"/>
        <v>15.208333333333334</v>
      </c>
      <c r="C94" s="56">
        <f t="shared" si="14"/>
        <v>4</v>
      </c>
      <c r="D94" s="56">
        <f t="shared" si="11"/>
        <v>74</v>
      </c>
      <c r="E94" s="63">
        <f t="shared" si="12"/>
        <v>0</v>
      </c>
      <c r="F94" s="63">
        <f t="shared" si="8"/>
        <v>0</v>
      </c>
      <c r="G94" s="63">
        <f t="shared" si="9"/>
        <v>0</v>
      </c>
      <c r="H94" s="63">
        <f t="shared" si="15"/>
        <v>0</v>
      </c>
      <c r="I94" s="63">
        <f t="shared" si="10"/>
        <v>0</v>
      </c>
      <c r="L94" s="64"/>
      <c r="S94" s="58"/>
    </row>
    <row r="95" spans="1:19">
      <c r="A95" s="56"/>
      <c r="B95" s="56">
        <f t="shared" si="13"/>
        <v>15.208333333333334</v>
      </c>
      <c r="C95" s="56">
        <f t="shared" si="14"/>
        <v>4</v>
      </c>
      <c r="D95" s="56">
        <f t="shared" si="11"/>
        <v>75</v>
      </c>
      <c r="E95" s="63">
        <f t="shared" si="12"/>
        <v>0</v>
      </c>
      <c r="F95" s="63">
        <f t="shared" si="8"/>
        <v>0</v>
      </c>
      <c r="G95" s="63">
        <f t="shared" si="9"/>
        <v>0</v>
      </c>
      <c r="H95" s="63">
        <f t="shared" si="15"/>
        <v>0</v>
      </c>
      <c r="I95" s="63">
        <f t="shared" si="10"/>
        <v>0</v>
      </c>
      <c r="L95" s="64"/>
      <c r="S95" s="58"/>
    </row>
    <row r="96" spans="1:19">
      <c r="A96" s="56"/>
      <c r="B96" s="56">
        <f t="shared" si="13"/>
        <v>15.208333333333334</v>
      </c>
      <c r="C96" s="56">
        <f t="shared" si="14"/>
        <v>4</v>
      </c>
      <c r="D96" s="56">
        <f t="shared" si="11"/>
        <v>76</v>
      </c>
      <c r="E96" s="63">
        <f t="shared" si="12"/>
        <v>0</v>
      </c>
      <c r="F96" s="63">
        <f t="shared" si="8"/>
        <v>0</v>
      </c>
      <c r="G96" s="63">
        <f t="shared" si="9"/>
        <v>0</v>
      </c>
      <c r="H96" s="63">
        <f t="shared" si="15"/>
        <v>0</v>
      </c>
      <c r="I96" s="63">
        <f t="shared" si="10"/>
        <v>0</v>
      </c>
      <c r="L96" s="64"/>
      <c r="S96" s="58"/>
    </row>
    <row r="97" spans="1:19">
      <c r="A97" s="56"/>
      <c r="B97" s="56">
        <f t="shared" si="13"/>
        <v>15.208333333333334</v>
      </c>
      <c r="C97" s="56">
        <f t="shared" si="14"/>
        <v>4</v>
      </c>
      <c r="D97" s="56">
        <f t="shared" si="11"/>
        <v>77</v>
      </c>
      <c r="E97" s="63">
        <f t="shared" si="12"/>
        <v>0</v>
      </c>
      <c r="F97" s="63">
        <f t="shared" si="8"/>
        <v>0</v>
      </c>
      <c r="G97" s="63">
        <f t="shared" si="9"/>
        <v>0</v>
      </c>
      <c r="H97" s="63">
        <f t="shared" si="15"/>
        <v>0</v>
      </c>
      <c r="I97" s="63">
        <f t="shared" si="10"/>
        <v>0</v>
      </c>
      <c r="L97" s="64"/>
      <c r="S97" s="58"/>
    </row>
    <row r="98" spans="1:19">
      <c r="A98" s="56"/>
      <c r="B98" s="56">
        <f t="shared" si="13"/>
        <v>15.208333333333334</v>
      </c>
      <c r="C98" s="56">
        <f t="shared" si="14"/>
        <v>4</v>
      </c>
      <c r="D98" s="56">
        <f t="shared" si="11"/>
        <v>78</v>
      </c>
      <c r="E98" s="63">
        <f t="shared" si="12"/>
        <v>0</v>
      </c>
      <c r="F98" s="63">
        <f t="shared" si="8"/>
        <v>0</v>
      </c>
      <c r="G98" s="63">
        <f t="shared" si="9"/>
        <v>0</v>
      </c>
      <c r="H98" s="63">
        <f t="shared" si="15"/>
        <v>0</v>
      </c>
      <c r="I98" s="63">
        <f t="shared" si="10"/>
        <v>0</v>
      </c>
      <c r="L98" s="64"/>
      <c r="S98" s="58"/>
    </row>
    <row r="99" spans="1:19">
      <c r="A99" s="56"/>
      <c r="B99" s="56">
        <f t="shared" si="13"/>
        <v>15.208333333333334</v>
      </c>
      <c r="C99" s="56">
        <f t="shared" si="14"/>
        <v>4</v>
      </c>
      <c r="D99" s="56">
        <f t="shared" si="11"/>
        <v>79</v>
      </c>
      <c r="E99" s="63">
        <f t="shared" si="12"/>
        <v>0</v>
      </c>
      <c r="F99" s="63">
        <f t="shared" si="8"/>
        <v>0</v>
      </c>
      <c r="G99" s="63">
        <f t="shared" si="9"/>
        <v>0</v>
      </c>
      <c r="H99" s="63">
        <f t="shared" si="15"/>
        <v>0</v>
      </c>
      <c r="I99" s="63">
        <f t="shared" si="10"/>
        <v>0</v>
      </c>
      <c r="L99" s="64"/>
      <c r="S99" s="58"/>
    </row>
    <row r="100" spans="1:19">
      <c r="A100" s="56"/>
      <c r="B100" s="56">
        <f t="shared" si="13"/>
        <v>15.208333333333334</v>
      </c>
      <c r="C100" s="56">
        <f t="shared" si="14"/>
        <v>4</v>
      </c>
      <c r="D100" s="56">
        <f t="shared" si="11"/>
        <v>80</v>
      </c>
      <c r="E100" s="63">
        <f t="shared" si="12"/>
        <v>0</v>
      </c>
      <c r="F100" s="63">
        <f t="shared" si="8"/>
        <v>0</v>
      </c>
      <c r="G100" s="63">
        <f t="shared" si="9"/>
        <v>0</v>
      </c>
      <c r="H100" s="63">
        <f t="shared" si="15"/>
        <v>0</v>
      </c>
      <c r="I100" s="63">
        <f t="shared" si="10"/>
        <v>0</v>
      </c>
      <c r="L100" s="64"/>
      <c r="S100" s="58"/>
    </row>
    <row r="101" spans="1:19">
      <c r="A101" s="56"/>
      <c r="B101" s="56">
        <f t="shared" si="13"/>
        <v>15.208333333333334</v>
      </c>
      <c r="C101" s="56">
        <f t="shared" si="14"/>
        <v>4</v>
      </c>
      <c r="D101" s="56">
        <f t="shared" si="11"/>
        <v>81</v>
      </c>
      <c r="E101" s="63">
        <f t="shared" si="12"/>
        <v>0</v>
      </c>
      <c r="F101" s="63">
        <f t="shared" si="8"/>
        <v>0</v>
      </c>
      <c r="G101" s="63">
        <f t="shared" si="9"/>
        <v>0</v>
      </c>
      <c r="H101" s="63">
        <f t="shared" si="15"/>
        <v>0</v>
      </c>
      <c r="I101" s="63">
        <f t="shared" si="10"/>
        <v>0</v>
      </c>
      <c r="L101" s="64"/>
      <c r="S101" s="58"/>
    </row>
    <row r="102" spans="1:19">
      <c r="A102" s="56"/>
      <c r="B102" s="56">
        <f t="shared" si="13"/>
        <v>15.208333333333334</v>
      </c>
      <c r="C102" s="56">
        <f t="shared" si="14"/>
        <v>4</v>
      </c>
      <c r="D102" s="56">
        <f t="shared" si="11"/>
        <v>82</v>
      </c>
      <c r="E102" s="63">
        <f t="shared" si="12"/>
        <v>0</v>
      </c>
      <c r="F102" s="63">
        <f t="shared" si="8"/>
        <v>0</v>
      </c>
      <c r="G102" s="63">
        <f t="shared" si="9"/>
        <v>0</v>
      </c>
      <c r="H102" s="63">
        <f t="shared" si="15"/>
        <v>0</v>
      </c>
      <c r="I102" s="63">
        <f t="shared" si="10"/>
        <v>0</v>
      </c>
      <c r="L102" s="64"/>
      <c r="S102" s="58"/>
    </row>
    <row r="103" spans="1:19">
      <c r="A103" s="56"/>
      <c r="B103" s="56">
        <f t="shared" si="13"/>
        <v>15.208333333333334</v>
      </c>
      <c r="C103" s="56">
        <f t="shared" si="14"/>
        <v>4</v>
      </c>
      <c r="D103" s="56">
        <f t="shared" si="11"/>
        <v>83</v>
      </c>
      <c r="E103" s="63">
        <f t="shared" si="12"/>
        <v>0</v>
      </c>
      <c r="F103" s="63">
        <f t="shared" si="8"/>
        <v>0</v>
      </c>
      <c r="G103" s="63">
        <f t="shared" si="9"/>
        <v>0</v>
      </c>
      <c r="H103" s="63">
        <f t="shared" si="15"/>
        <v>0</v>
      </c>
      <c r="I103" s="63">
        <f t="shared" si="10"/>
        <v>0</v>
      </c>
      <c r="L103" s="64"/>
      <c r="S103" s="58"/>
    </row>
    <row r="104" spans="1:19">
      <c r="A104" s="56"/>
      <c r="B104" s="56">
        <f t="shared" si="13"/>
        <v>15.208333333333334</v>
      </c>
      <c r="C104" s="56">
        <f t="shared" si="14"/>
        <v>4</v>
      </c>
      <c r="D104" s="56">
        <f t="shared" si="11"/>
        <v>84</v>
      </c>
      <c r="E104" s="63">
        <f t="shared" si="12"/>
        <v>0</v>
      </c>
      <c r="F104" s="63">
        <f t="shared" si="8"/>
        <v>0</v>
      </c>
      <c r="G104" s="63">
        <f t="shared" si="9"/>
        <v>0</v>
      </c>
      <c r="H104" s="63">
        <f t="shared" si="15"/>
        <v>0</v>
      </c>
      <c r="I104" s="63">
        <f t="shared" si="10"/>
        <v>0</v>
      </c>
      <c r="L104" s="64"/>
      <c r="S104" s="58"/>
    </row>
    <row r="105" spans="1:19">
      <c r="A105" s="56"/>
      <c r="B105" s="56">
        <f t="shared" si="13"/>
        <v>15.208333333333334</v>
      </c>
      <c r="C105" s="56">
        <f t="shared" si="14"/>
        <v>4</v>
      </c>
      <c r="D105" s="56">
        <f t="shared" si="11"/>
        <v>85</v>
      </c>
      <c r="E105" s="63">
        <f t="shared" si="12"/>
        <v>0</v>
      </c>
      <c r="F105" s="63">
        <f t="shared" si="8"/>
        <v>0</v>
      </c>
      <c r="G105" s="63">
        <f t="shared" si="9"/>
        <v>0</v>
      </c>
      <c r="H105" s="63">
        <f t="shared" si="15"/>
        <v>0</v>
      </c>
      <c r="I105" s="63">
        <f t="shared" si="10"/>
        <v>0</v>
      </c>
      <c r="L105" s="64"/>
      <c r="S105" s="58"/>
    </row>
    <row r="106" spans="1:19">
      <c r="A106" s="56"/>
      <c r="B106" s="56">
        <f t="shared" si="13"/>
        <v>15.208333333333334</v>
      </c>
      <c r="C106" s="56">
        <f t="shared" si="14"/>
        <v>4</v>
      </c>
      <c r="D106" s="56">
        <f t="shared" si="11"/>
        <v>86</v>
      </c>
      <c r="E106" s="63">
        <f t="shared" si="12"/>
        <v>0</v>
      </c>
      <c r="F106" s="63">
        <f t="shared" si="8"/>
        <v>0</v>
      </c>
      <c r="G106" s="63">
        <f t="shared" si="9"/>
        <v>0</v>
      </c>
      <c r="H106" s="63">
        <f t="shared" si="15"/>
        <v>0</v>
      </c>
      <c r="I106" s="63">
        <f t="shared" si="10"/>
        <v>0</v>
      </c>
      <c r="L106" s="64"/>
      <c r="S106" s="58"/>
    </row>
    <row r="107" spans="1:19">
      <c r="A107" s="56"/>
      <c r="B107" s="56">
        <f t="shared" si="13"/>
        <v>15.208333333333334</v>
      </c>
      <c r="C107" s="56">
        <f t="shared" si="14"/>
        <v>4</v>
      </c>
      <c r="D107" s="56">
        <f t="shared" si="11"/>
        <v>87</v>
      </c>
      <c r="E107" s="63">
        <f t="shared" si="12"/>
        <v>0</v>
      </c>
      <c r="F107" s="63">
        <f t="shared" si="8"/>
        <v>0</v>
      </c>
      <c r="G107" s="63">
        <f t="shared" si="9"/>
        <v>0</v>
      </c>
      <c r="H107" s="63">
        <f t="shared" si="15"/>
        <v>0</v>
      </c>
      <c r="I107" s="63">
        <f t="shared" si="10"/>
        <v>0</v>
      </c>
      <c r="L107" s="64"/>
      <c r="S107" s="58"/>
    </row>
    <row r="108" spans="1:19">
      <c r="A108" s="56"/>
      <c r="B108" s="56">
        <f t="shared" si="13"/>
        <v>15.208333333333334</v>
      </c>
      <c r="C108" s="56">
        <f t="shared" si="14"/>
        <v>4</v>
      </c>
      <c r="D108" s="56">
        <f t="shared" si="11"/>
        <v>88</v>
      </c>
      <c r="E108" s="63">
        <f t="shared" si="12"/>
        <v>0</v>
      </c>
      <c r="F108" s="63">
        <f t="shared" si="8"/>
        <v>0</v>
      </c>
      <c r="G108" s="63">
        <f t="shared" si="9"/>
        <v>0</v>
      </c>
      <c r="H108" s="63">
        <f t="shared" si="15"/>
        <v>0</v>
      </c>
      <c r="I108" s="63">
        <f t="shared" si="10"/>
        <v>0</v>
      </c>
      <c r="L108" s="64"/>
      <c r="S108" s="58"/>
    </row>
    <row r="109" spans="1:19">
      <c r="A109" s="56"/>
      <c r="B109" s="56">
        <f t="shared" si="13"/>
        <v>15.208333333333334</v>
      </c>
      <c r="C109" s="56">
        <f t="shared" si="14"/>
        <v>4</v>
      </c>
      <c r="D109" s="56">
        <f t="shared" si="11"/>
        <v>89</v>
      </c>
      <c r="E109" s="63">
        <f t="shared" si="12"/>
        <v>0</v>
      </c>
      <c r="F109" s="63">
        <f t="shared" si="8"/>
        <v>0</v>
      </c>
      <c r="G109" s="63">
        <f t="shared" si="9"/>
        <v>0</v>
      </c>
      <c r="H109" s="63">
        <f t="shared" si="15"/>
        <v>0</v>
      </c>
      <c r="I109" s="63">
        <f t="shared" si="10"/>
        <v>0</v>
      </c>
      <c r="L109" s="64"/>
      <c r="S109" s="58"/>
    </row>
    <row r="110" spans="1:19">
      <c r="A110" s="56"/>
      <c r="B110" s="56">
        <f t="shared" si="13"/>
        <v>15.208333333333334</v>
      </c>
      <c r="C110" s="56">
        <f t="shared" si="14"/>
        <v>4</v>
      </c>
      <c r="D110" s="56">
        <f t="shared" si="11"/>
        <v>90</v>
      </c>
      <c r="E110" s="63">
        <f t="shared" si="12"/>
        <v>0</v>
      </c>
      <c r="F110" s="63">
        <f t="shared" si="8"/>
        <v>0</v>
      </c>
      <c r="G110" s="63">
        <f t="shared" si="9"/>
        <v>0</v>
      </c>
      <c r="H110" s="63">
        <f t="shared" si="15"/>
        <v>0</v>
      </c>
      <c r="I110" s="63">
        <f t="shared" si="10"/>
        <v>0</v>
      </c>
      <c r="L110" s="64"/>
      <c r="S110" s="58"/>
    </row>
    <row r="111" spans="1:19">
      <c r="A111" s="56"/>
      <c r="B111" s="56">
        <f t="shared" si="13"/>
        <v>15.208333333333334</v>
      </c>
      <c r="C111" s="56">
        <f t="shared" si="14"/>
        <v>4</v>
      </c>
      <c r="D111" s="56">
        <f t="shared" si="11"/>
        <v>91</v>
      </c>
      <c r="E111" s="63">
        <f t="shared" si="12"/>
        <v>0</v>
      </c>
      <c r="F111" s="63">
        <f t="shared" si="8"/>
        <v>0</v>
      </c>
      <c r="G111" s="63">
        <f t="shared" si="9"/>
        <v>0</v>
      </c>
      <c r="H111" s="63">
        <f t="shared" si="15"/>
        <v>0</v>
      </c>
      <c r="I111" s="63">
        <f t="shared" si="10"/>
        <v>0</v>
      </c>
      <c r="L111" s="64"/>
      <c r="S111" s="58"/>
    </row>
    <row r="112" spans="1:19">
      <c r="A112" s="56"/>
      <c r="B112" s="56">
        <f t="shared" si="13"/>
        <v>15.208333333333334</v>
      </c>
      <c r="C112" s="56">
        <f t="shared" si="14"/>
        <v>4</v>
      </c>
      <c r="D112" s="56">
        <f t="shared" si="11"/>
        <v>92</v>
      </c>
      <c r="E112" s="63">
        <f t="shared" si="12"/>
        <v>0</v>
      </c>
      <c r="F112" s="63">
        <f t="shared" si="8"/>
        <v>0</v>
      </c>
      <c r="G112" s="63">
        <f t="shared" si="9"/>
        <v>0</v>
      </c>
      <c r="H112" s="63">
        <f t="shared" si="15"/>
        <v>0</v>
      </c>
      <c r="I112" s="63">
        <f t="shared" si="10"/>
        <v>0</v>
      </c>
      <c r="L112" s="64"/>
      <c r="S112" s="58"/>
    </row>
    <row r="113" spans="1:19">
      <c r="A113" s="56"/>
      <c r="B113" s="56">
        <f t="shared" si="13"/>
        <v>15.208333333333334</v>
      </c>
      <c r="C113" s="56">
        <f t="shared" si="14"/>
        <v>4</v>
      </c>
      <c r="D113" s="56">
        <f t="shared" si="11"/>
        <v>93</v>
      </c>
      <c r="E113" s="63">
        <f t="shared" si="12"/>
        <v>0</v>
      </c>
      <c r="F113" s="63">
        <f t="shared" si="8"/>
        <v>0</v>
      </c>
      <c r="G113" s="63">
        <f t="shared" si="9"/>
        <v>0</v>
      </c>
      <c r="H113" s="63">
        <f t="shared" si="15"/>
        <v>0</v>
      </c>
      <c r="I113" s="63">
        <f t="shared" si="10"/>
        <v>0</v>
      </c>
      <c r="L113" s="64"/>
      <c r="S113" s="58"/>
    </row>
    <row r="114" spans="1:19">
      <c r="A114" s="56"/>
      <c r="B114" s="56">
        <f t="shared" si="13"/>
        <v>15.208333333333334</v>
      </c>
      <c r="C114" s="56">
        <f t="shared" si="14"/>
        <v>4</v>
      </c>
      <c r="D114" s="56">
        <f t="shared" si="11"/>
        <v>94</v>
      </c>
      <c r="E114" s="63">
        <f t="shared" si="12"/>
        <v>0</v>
      </c>
      <c r="F114" s="63">
        <f t="shared" si="8"/>
        <v>0</v>
      </c>
      <c r="G114" s="63">
        <f t="shared" si="9"/>
        <v>0</v>
      </c>
      <c r="H114" s="63">
        <f t="shared" si="15"/>
        <v>0</v>
      </c>
      <c r="I114" s="63">
        <f t="shared" si="10"/>
        <v>0</v>
      </c>
      <c r="L114" s="64"/>
      <c r="S114" s="58"/>
    </row>
    <row r="115" spans="1:19">
      <c r="A115" s="56"/>
      <c r="B115" s="56">
        <f t="shared" si="13"/>
        <v>15.208333333333334</v>
      </c>
      <c r="C115" s="56">
        <f t="shared" si="14"/>
        <v>4</v>
      </c>
      <c r="D115" s="56">
        <f t="shared" si="11"/>
        <v>95</v>
      </c>
      <c r="E115" s="63">
        <f t="shared" si="12"/>
        <v>0</v>
      </c>
      <c r="F115" s="63">
        <f t="shared" si="8"/>
        <v>0</v>
      </c>
      <c r="G115" s="63">
        <f t="shared" si="9"/>
        <v>0</v>
      </c>
      <c r="H115" s="63">
        <f t="shared" si="15"/>
        <v>0</v>
      </c>
      <c r="I115" s="63">
        <f t="shared" si="10"/>
        <v>0</v>
      </c>
      <c r="L115" s="64"/>
      <c r="S115" s="58"/>
    </row>
    <row r="116" spans="1:19">
      <c r="A116" s="56"/>
      <c r="B116" s="56">
        <f t="shared" si="13"/>
        <v>15.208333333333334</v>
      </c>
      <c r="C116" s="56">
        <f t="shared" si="14"/>
        <v>4</v>
      </c>
      <c r="D116" s="56">
        <f t="shared" si="11"/>
        <v>96</v>
      </c>
      <c r="E116" s="63">
        <f t="shared" si="12"/>
        <v>0</v>
      </c>
      <c r="F116" s="63">
        <f t="shared" si="8"/>
        <v>0</v>
      </c>
      <c r="G116" s="63">
        <f t="shared" si="9"/>
        <v>0</v>
      </c>
      <c r="H116" s="63">
        <f t="shared" si="15"/>
        <v>0</v>
      </c>
      <c r="I116" s="63">
        <f t="shared" si="10"/>
        <v>0</v>
      </c>
      <c r="L116" s="64"/>
      <c r="S116" s="58"/>
    </row>
    <row r="117" spans="1:19">
      <c r="A117" s="56"/>
      <c r="B117" s="56">
        <f t="shared" si="13"/>
        <v>15.208333333333334</v>
      </c>
      <c r="C117" s="56">
        <f t="shared" si="14"/>
        <v>5</v>
      </c>
      <c r="D117" s="56">
        <f t="shared" si="11"/>
        <v>97</v>
      </c>
      <c r="E117" s="63">
        <f t="shared" si="12"/>
        <v>0</v>
      </c>
      <c r="F117" s="63">
        <f t="shared" si="8"/>
        <v>0</v>
      </c>
      <c r="G117" s="63">
        <f t="shared" si="9"/>
        <v>0</v>
      </c>
      <c r="H117" s="63">
        <f t="shared" si="15"/>
        <v>0</v>
      </c>
      <c r="I117" s="63">
        <f t="shared" si="10"/>
        <v>0</v>
      </c>
      <c r="L117" s="64"/>
      <c r="M117" s="65"/>
      <c r="S117" s="58"/>
    </row>
    <row r="118" spans="1:19">
      <c r="A118" s="56"/>
      <c r="B118" s="56">
        <f t="shared" si="13"/>
        <v>15.208333333333334</v>
      </c>
      <c r="C118" s="56">
        <f t="shared" si="14"/>
        <v>5</v>
      </c>
      <c r="D118" s="56">
        <f t="shared" si="11"/>
        <v>98</v>
      </c>
      <c r="E118" s="63">
        <f t="shared" si="12"/>
        <v>0</v>
      </c>
      <c r="F118" s="63">
        <f t="shared" si="8"/>
        <v>0</v>
      </c>
      <c r="G118" s="63">
        <f t="shared" si="9"/>
        <v>0</v>
      </c>
      <c r="H118" s="63">
        <f t="shared" si="15"/>
        <v>0</v>
      </c>
      <c r="I118" s="63">
        <f t="shared" si="10"/>
        <v>0</v>
      </c>
      <c r="L118" s="64"/>
      <c r="M118" s="65"/>
      <c r="S118" s="58"/>
    </row>
    <row r="119" spans="1:19">
      <c r="A119" s="56"/>
      <c r="B119" s="56">
        <f t="shared" si="13"/>
        <v>15.208333333333334</v>
      </c>
      <c r="C119" s="56">
        <f t="shared" si="14"/>
        <v>5</v>
      </c>
      <c r="D119" s="56">
        <f t="shared" si="11"/>
        <v>99</v>
      </c>
      <c r="E119" s="63">
        <f t="shared" si="12"/>
        <v>0</v>
      </c>
      <c r="F119" s="63">
        <f t="shared" si="8"/>
        <v>0</v>
      </c>
      <c r="G119" s="63">
        <f t="shared" si="9"/>
        <v>0</v>
      </c>
      <c r="H119" s="63">
        <f t="shared" si="15"/>
        <v>0</v>
      </c>
      <c r="I119" s="63">
        <f t="shared" si="10"/>
        <v>0</v>
      </c>
      <c r="L119" s="64"/>
      <c r="M119" s="66"/>
      <c r="N119" s="66"/>
      <c r="S119" s="58"/>
    </row>
    <row r="120" spans="1:19">
      <c r="A120" s="56"/>
      <c r="B120" s="56">
        <f t="shared" si="13"/>
        <v>15.208333333333334</v>
      </c>
      <c r="C120" s="56">
        <f t="shared" si="14"/>
        <v>5</v>
      </c>
      <c r="D120" s="56">
        <f t="shared" si="11"/>
        <v>100</v>
      </c>
      <c r="E120" s="63">
        <f t="shared" si="12"/>
        <v>0</v>
      </c>
      <c r="F120" s="63">
        <f t="shared" si="8"/>
        <v>0</v>
      </c>
      <c r="G120" s="63">
        <f t="shared" si="9"/>
        <v>0</v>
      </c>
      <c r="H120" s="63">
        <f t="shared" si="15"/>
        <v>0</v>
      </c>
      <c r="I120" s="63">
        <f t="shared" si="10"/>
        <v>0</v>
      </c>
      <c r="L120" s="64"/>
      <c r="M120" s="67"/>
      <c r="S120" s="58"/>
    </row>
    <row r="121" spans="1:19">
      <c r="A121" s="56"/>
      <c r="B121" s="56">
        <f t="shared" si="13"/>
        <v>15.208333333333334</v>
      </c>
      <c r="C121" s="56">
        <f t="shared" si="14"/>
        <v>5</v>
      </c>
      <c r="D121" s="56">
        <f t="shared" si="11"/>
        <v>101</v>
      </c>
      <c r="E121" s="63">
        <f t="shared" si="12"/>
        <v>0</v>
      </c>
      <c r="F121" s="63">
        <f t="shared" si="8"/>
        <v>0</v>
      </c>
      <c r="G121" s="63">
        <f t="shared" si="9"/>
        <v>0</v>
      </c>
      <c r="H121" s="63">
        <f t="shared" si="15"/>
        <v>0</v>
      </c>
      <c r="I121" s="63">
        <f t="shared" si="10"/>
        <v>0</v>
      </c>
      <c r="L121" s="64"/>
      <c r="S121" s="58"/>
    </row>
    <row r="122" spans="1:19">
      <c r="A122" s="56"/>
      <c r="B122" s="56">
        <f t="shared" si="13"/>
        <v>15.208333333333334</v>
      </c>
      <c r="C122" s="56">
        <f t="shared" si="14"/>
        <v>5</v>
      </c>
      <c r="D122" s="56">
        <f t="shared" si="11"/>
        <v>102</v>
      </c>
      <c r="E122" s="63">
        <f t="shared" si="12"/>
        <v>0</v>
      </c>
      <c r="F122" s="63">
        <f t="shared" si="8"/>
        <v>0</v>
      </c>
      <c r="G122" s="63">
        <f t="shared" si="9"/>
        <v>0</v>
      </c>
      <c r="H122" s="63">
        <f t="shared" si="15"/>
        <v>0</v>
      </c>
      <c r="I122" s="63">
        <f t="shared" si="10"/>
        <v>0</v>
      </c>
      <c r="L122" s="64"/>
      <c r="S122" s="58"/>
    </row>
    <row r="123" spans="1:19">
      <c r="A123" s="56"/>
      <c r="B123" s="56">
        <f t="shared" si="13"/>
        <v>15.208333333333334</v>
      </c>
      <c r="C123" s="56">
        <f t="shared" si="14"/>
        <v>5</v>
      </c>
      <c r="D123" s="56">
        <f t="shared" si="11"/>
        <v>103</v>
      </c>
      <c r="E123" s="63">
        <f t="shared" si="12"/>
        <v>0</v>
      </c>
      <c r="F123" s="63">
        <f t="shared" si="8"/>
        <v>0</v>
      </c>
      <c r="G123" s="63">
        <f t="shared" si="9"/>
        <v>0</v>
      </c>
      <c r="H123" s="63">
        <f t="shared" si="15"/>
        <v>0</v>
      </c>
      <c r="I123" s="63">
        <f t="shared" si="10"/>
        <v>0</v>
      </c>
      <c r="L123" s="64"/>
      <c r="S123" s="58"/>
    </row>
    <row r="124" spans="1:19">
      <c r="A124" s="56"/>
      <c r="B124" s="56">
        <f t="shared" si="13"/>
        <v>15.208333333333334</v>
      </c>
      <c r="C124" s="56">
        <f t="shared" si="14"/>
        <v>5</v>
      </c>
      <c r="D124" s="56">
        <f t="shared" si="11"/>
        <v>104</v>
      </c>
      <c r="E124" s="63">
        <f t="shared" si="12"/>
        <v>0</v>
      </c>
      <c r="F124" s="63">
        <f t="shared" si="8"/>
        <v>0</v>
      </c>
      <c r="G124" s="63">
        <f t="shared" si="9"/>
        <v>0</v>
      </c>
      <c r="H124" s="63">
        <f t="shared" si="15"/>
        <v>0</v>
      </c>
      <c r="I124" s="63">
        <f t="shared" si="10"/>
        <v>0</v>
      </c>
      <c r="L124" s="64"/>
      <c r="S124" s="58"/>
    </row>
    <row r="125" spans="1:19">
      <c r="A125" s="56"/>
      <c r="B125" s="56">
        <f t="shared" si="13"/>
        <v>15.208333333333334</v>
      </c>
      <c r="C125" s="56">
        <f t="shared" si="14"/>
        <v>5</v>
      </c>
      <c r="D125" s="56">
        <f t="shared" si="11"/>
        <v>105</v>
      </c>
      <c r="E125" s="63">
        <f t="shared" si="12"/>
        <v>0</v>
      </c>
      <c r="F125" s="63">
        <f t="shared" si="8"/>
        <v>0</v>
      </c>
      <c r="G125" s="63">
        <f t="shared" si="9"/>
        <v>0</v>
      </c>
      <c r="H125" s="63">
        <f t="shared" si="15"/>
        <v>0</v>
      </c>
      <c r="I125" s="63">
        <f t="shared" si="10"/>
        <v>0</v>
      </c>
      <c r="L125" s="64"/>
      <c r="S125" s="58"/>
    </row>
    <row r="126" spans="1:19">
      <c r="A126" s="56"/>
      <c r="B126" s="56">
        <f t="shared" si="13"/>
        <v>15.208333333333334</v>
      </c>
      <c r="C126" s="56">
        <f t="shared" si="14"/>
        <v>5</v>
      </c>
      <c r="D126" s="56">
        <f t="shared" si="11"/>
        <v>106</v>
      </c>
      <c r="E126" s="63">
        <f t="shared" si="12"/>
        <v>0</v>
      </c>
      <c r="F126" s="63">
        <f t="shared" si="8"/>
        <v>0</v>
      </c>
      <c r="G126" s="63">
        <f t="shared" si="9"/>
        <v>0</v>
      </c>
      <c r="H126" s="63">
        <f t="shared" si="15"/>
        <v>0</v>
      </c>
      <c r="I126" s="63">
        <f t="shared" si="10"/>
        <v>0</v>
      </c>
      <c r="L126" s="64"/>
      <c r="S126" s="58"/>
    </row>
    <row r="127" spans="1:19">
      <c r="A127" s="56"/>
      <c r="B127" s="56">
        <f t="shared" si="13"/>
        <v>15.208333333333334</v>
      </c>
      <c r="C127" s="56">
        <f t="shared" si="14"/>
        <v>5</v>
      </c>
      <c r="D127" s="56">
        <f t="shared" si="11"/>
        <v>107</v>
      </c>
      <c r="E127" s="63">
        <f t="shared" si="12"/>
        <v>0</v>
      </c>
      <c r="F127" s="63">
        <f t="shared" si="8"/>
        <v>0</v>
      </c>
      <c r="G127" s="63">
        <f t="shared" si="9"/>
        <v>0</v>
      </c>
      <c r="H127" s="63">
        <f t="shared" si="15"/>
        <v>0</v>
      </c>
      <c r="I127" s="63">
        <f t="shared" si="10"/>
        <v>0</v>
      </c>
      <c r="L127" s="64"/>
      <c r="S127" s="58"/>
    </row>
    <row r="128" spans="1:19">
      <c r="A128" s="56"/>
      <c r="B128" s="56">
        <f t="shared" si="13"/>
        <v>15.208333333333334</v>
      </c>
      <c r="C128" s="56">
        <f t="shared" si="14"/>
        <v>5</v>
      </c>
      <c r="D128" s="56">
        <f t="shared" si="11"/>
        <v>108</v>
      </c>
      <c r="E128" s="63">
        <f t="shared" si="12"/>
        <v>0</v>
      </c>
      <c r="F128" s="63">
        <f t="shared" si="8"/>
        <v>0</v>
      </c>
      <c r="G128" s="63">
        <f t="shared" si="9"/>
        <v>0</v>
      </c>
      <c r="H128" s="63">
        <f t="shared" si="15"/>
        <v>0</v>
      </c>
      <c r="I128" s="63">
        <f t="shared" si="10"/>
        <v>0</v>
      </c>
      <c r="L128" s="64"/>
      <c r="S128" s="58"/>
    </row>
    <row r="129" spans="1:19">
      <c r="A129" s="56"/>
      <c r="B129" s="56">
        <f t="shared" si="13"/>
        <v>15.208333333333334</v>
      </c>
      <c r="C129" s="56">
        <f t="shared" si="14"/>
        <v>5</v>
      </c>
      <c r="D129" s="56">
        <f t="shared" si="11"/>
        <v>109</v>
      </c>
      <c r="E129" s="63">
        <f t="shared" si="12"/>
        <v>0</v>
      </c>
      <c r="F129" s="63">
        <f t="shared" si="8"/>
        <v>0</v>
      </c>
      <c r="G129" s="63">
        <f t="shared" si="9"/>
        <v>0</v>
      </c>
      <c r="H129" s="63">
        <f t="shared" si="15"/>
        <v>0</v>
      </c>
      <c r="I129" s="63">
        <f t="shared" si="10"/>
        <v>0</v>
      </c>
      <c r="L129" s="64"/>
      <c r="S129" s="58"/>
    </row>
    <row r="130" spans="1:19">
      <c r="A130" s="56"/>
      <c r="B130" s="56">
        <f t="shared" si="13"/>
        <v>15.208333333333334</v>
      </c>
      <c r="C130" s="56">
        <f t="shared" si="14"/>
        <v>5</v>
      </c>
      <c r="D130" s="56">
        <f t="shared" si="11"/>
        <v>110</v>
      </c>
      <c r="E130" s="63">
        <f t="shared" si="12"/>
        <v>0</v>
      </c>
      <c r="F130" s="63">
        <f t="shared" si="8"/>
        <v>0</v>
      </c>
      <c r="G130" s="63">
        <f t="shared" si="9"/>
        <v>0</v>
      </c>
      <c r="H130" s="63">
        <f t="shared" si="15"/>
        <v>0</v>
      </c>
      <c r="I130" s="63">
        <f t="shared" si="10"/>
        <v>0</v>
      </c>
      <c r="L130" s="64"/>
      <c r="S130" s="58"/>
    </row>
    <row r="131" spans="1:19">
      <c r="A131" s="56"/>
      <c r="B131" s="56">
        <f t="shared" si="13"/>
        <v>15.208333333333334</v>
      </c>
      <c r="C131" s="56">
        <f t="shared" si="14"/>
        <v>5</v>
      </c>
      <c r="D131" s="56">
        <f t="shared" si="11"/>
        <v>111</v>
      </c>
      <c r="E131" s="63">
        <f t="shared" si="12"/>
        <v>0</v>
      </c>
      <c r="F131" s="63">
        <f t="shared" si="8"/>
        <v>0</v>
      </c>
      <c r="G131" s="63">
        <f t="shared" si="9"/>
        <v>0</v>
      </c>
      <c r="H131" s="63">
        <f t="shared" si="15"/>
        <v>0</v>
      </c>
      <c r="I131" s="63">
        <f t="shared" si="10"/>
        <v>0</v>
      </c>
      <c r="L131" s="64"/>
      <c r="S131" s="58"/>
    </row>
    <row r="132" spans="1:19">
      <c r="A132" s="56"/>
      <c r="B132" s="56">
        <f t="shared" si="13"/>
        <v>15.208333333333334</v>
      </c>
      <c r="C132" s="56">
        <f t="shared" si="14"/>
        <v>5</v>
      </c>
      <c r="D132" s="56">
        <f t="shared" si="11"/>
        <v>112</v>
      </c>
      <c r="E132" s="63">
        <f t="shared" si="12"/>
        <v>0</v>
      </c>
      <c r="F132" s="63">
        <f t="shared" si="8"/>
        <v>0</v>
      </c>
      <c r="G132" s="63">
        <f t="shared" si="9"/>
        <v>0</v>
      </c>
      <c r="H132" s="63">
        <f t="shared" si="15"/>
        <v>0</v>
      </c>
      <c r="I132" s="63">
        <f t="shared" si="10"/>
        <v>0</v>
      </c>
      <c r="L132" s="64"/>
      <c r="S132" s="58"/>
    </row>
    <row r="133" spans="1:19">
      <c r="A133" s="56"/>
      <c r="B133" s="56">
        <f t="shared" si="13"/>
        <v>15.208333333333334</v>
      </c>
      <c r="C133" s="56">
        <f t="shared" si="14"/>
        <v>5</v>
      </c>
      <c r="D133" s="56">
        <f t="shared" si="11"/>
        <v>113</v>
      </c>
      <c r="E133" s="63">
        <f t="shared" si="12"/>
        <v>0</v>
      </c>
      <c r="F133" s="63">
        <f t="shared" si="8"/>
        <v>0</v>
      </c>
      <c r="G133" s="63">
        <f t="shared" si="9"/>
        <v>0</v>
      </c>
      <c r="H133" s="63">
        <f t="shared" si="15"/>
        <v>0</v>
      </c>
      <c r="I133" s="63">
        <f t="shared" si="10"/>
        <v>0</v>
      </c>
      <c r="L133" s="64"/>
      <c r="S133" s="58"/>
    </row>
    <row r="134" spans="1:19">
      <c r="A134" s="56"/>
      <c r="B134" s="56">
        <f t="shared" si="13"/>
        <v>15.208333333333334</v>
      </c>
      <c r="C134" s="56">
        <f t="shared" si="14"/>
        <v>5</v>
      </c>
      <c r="D134" s="56">
        <f t="shared" si="11"/>
        <v>114</v>
      </c>
      <c r="E134" s="63">
        <f t="shared" si="12"/>
        <v>0</v>
      </c>
      <c r="F134" s="63">
        <f t="shared" si="8"/>
        <v>0</v>
      </c>
      <c r="G134" s="63">
        <f t="shared" si="9"/>
        <v>0</v>
      </c>
      <c r="H134" s="63">
        <f t="shared" si="15"/>
        <v>0</v>
      </c>
      <c r="I134" s="63">
        <f t="shared" si="10"/>
        <v>0</v>
      </c>
      <c r="L134" s="64"/>
      <c r="S134" s="58"/>
    </row>
    <row r="135" spans="1:19">
      <c r="A135" s="56"/>
      <c r="B135" s="56">
        <f t="shared" si="13"/>
        <v>15.208333333333334</v>
      </c>
      <c r="C135" s="56">
        <f t="shared" si="14"/>
        <v>5</v>
      </c>
      <c r="D135" s="56">
        <f t="shared" si="11"/>
        <v>115</v>
      </c>
      <c r="E135" s="63">
        <f t="shared" si="12"/>
        <v>0</v>
      </c>
      <c r="F135" s="63">
        <f t="shared" si="8"/>
        <v>0</v>
      </c>
      <c r="G135" s="63">
        <f t="shared" si="9"/>
        <v>0</v>
      </c>
      <c r="H135" s="63">
        <f t="shared" si="15"/>
        <v>0</v>
      </c>
      <c r="I135" s="63">
        <f t="shared" si="10"/>
        <v>0</v>
      </c>
      <c r="L135" s="64"/>
      <c r="S135" s="58"/>
    </row>
    <row r="136" spans="1:19">
      <c r="A136" s="56"/>
      <c r="B136" s="56">
        <f t="shared" si="13"/>
        <v>15.208333333333334</v>
      </c>
      <c r="C136" s="56">
        <f t="shared" si="14"/>
        <v>5</v>
      </c>
      <c r="D136" s="56">
        <f t="shared" si="11"/>
        <v>116</v>
      </c>
      <c r="E136" s="63">
        <f t="shared" si="12"/>
        <v>0</v>
      </c>
      <c r="F136" s="63">
        <f t="shared" si="8"/>
        <v>0</v>
      </c>
      <c r="G136" s="63">
        <f t="shared" si="9"/>
        <v>0</v>
      </c>
      <c r="H136" s="63">
        <f t="shared" si="15"/>
        <v>0</v>
      </c>
      <c r="I136" s="63">
        <f t="shared" si="10"/>
        <v>0</v>
      </c>
      <c r="L136" s="64"/>
      <c r="S136" s="58"/>
    </row>
    <row r="137" spans="1:19">
      <c r="A137" s="56"/>
      <c r="B137" s="56">
        <f t="shared" si="13"/>
        <v>15.208333333333334</v>
      </c>
      <c r="C137" s="56">
        <f t="shared" si="14"/>
        <v>5</v>
      </c>
      <c r="D137" s="56">
        <f t="shared" si="11"/>
        <v>117</v>
      </c>
      <c r="E137" s="63">
        <f t="shared" si="12"/>
        <v>0</v>
      </c>
      <c r="F137" s="63">
        <f t="shared" si="8"/>
        <v>0</v>
      </c>
      <c r="G137" s="63">
        <f t="shared" si="9"/>
        <v>0</v>
      </c>
      <c r="H137" s="63">
        <f t="shared" si="15"/>
        <v>0</v>
      </c>
      <c r="I137" s="63">
        <f t="shared" si="10"/>
        <v>0</v>
      </c>
      <c r="L137" s="64"/>
      <c r="S137" s="58"/>
    </row>
    <row r="138" spans="1:19">
      <c r="A138" s="56"/>
      <c r="B138" s="56">
        <f t="shared" si="13"/>
        <v>15.208333333333334</v>
      </c>
      <c r="C138" s="56">
        <f t="shared" si="14"/>
        <v>5</v>
      </c>
      <c r="D138" s="56">
        <f t="shared" si="11"/>
        <v>118</v>
      </c>
      <c r="E138" s="63">
        <f t="shared" si="12"/>
        <v>0</v>
      </c>
      <c r="F138" s="63">
        <f t="shared" si="8"/>
        <v>0</v>
      </c>
      <c r="G138" s="63">
        <f t="shared" si="9"/>
        <v>0</v>
      </c>
      <c r="H138" s="63">
        <f t="shared" si="15"/>
        <v>0</v>
      </c>
      <c r="I138" s="63">
        <f t="shared" si="10"/>
        <v>0</v>
      </c>
      <c r="L138" s="64"/>
      <c r="S138" s="58"/>
    </row>
    <row r="139" spans="1:19">
      <c r="A139" s="56"/>
      <c r="B139" s="56">
        <f t="shared" si="13"/>
        <v>15.208333333333334</v>
      </c>
      <c r="C139" s="56">
        <f t="shared" si="14"/>
        <v>5</v>
      </c>
      <c r="D139" s="56">
        <f t="shared" si="11"/>
        <v>119</v>
      </c>
      <c r="E139" s="63">
        <f t="shared" si="12"/>
        <v>0</v>
      </c>
      <c r="F139" s="63">
        <f t="shared" si="8"/>
        <v>0</v>
      </c>
      <c r="G139" s="63">
        <f t="shared" si="9"/>
        <v>0</v>
      </c>
      <c r="H139" s="63">
        <f t="shared" si="15"/>
        <v>0</v>
      </c>
      <c r="I139" s="63">
        <f t="shared" si="10"/>
        <v>0</v>
      </c>
      <c r="L139" s="64"/>
      <c r="S139" s="58"/>
    </row>
    <row r="140" spans="1:19">
      <c r="A140" s="56"/>
      <c r="B140" s="56">
        <f t="shared" si="13"/>
        <v>15.208333333333334</v>
      </c>
      <c r="C140" s="56">
        <f t="shared" si="14"/>
        <v>5</v>
      </c>
      <c r="D140" s="56">
        <f t="shared" si="11"/>
        <v>120</v>
      </c>
      <c r="E140" s="63">
        <f t="shared" si="12"/>
        <v>0</v>
      </c>
      <c r="F140" s="63">
        <f t="shared" si="8"/>
        <v>0</v>
      </c>
      <c r="G140" s="63">
        <f t="shared" si="9"/>
        <v>0</v>
      </c>
      <c r="H140" s="63">
        <f t="shared" si="15"/>
        <v>0</v>
      </c>
      <c r="I140" s="63">
        <f t="shared" si="10"/>
        <v>0</v>
      </c>
      <c r="L140" s="64"/>
      <c r="S140" s="58"/>
    </row>
    <row r="141" spans="1:19">
      <c r="A141" s="56"/>
      <c r="B141" s="56">
        <f t="shared" si="13"/>
        <v>15.208333333333334</v>
      </c>
      <c r="C141" s="56">
        <f t="shared" si="14"/>
        <v>6</v>
      </c>
      <c r="D141" s="56">
        <f t="shared" si="11"/>
        <v>121</v>
      </c>
      <c r="E141" s="63">
        <f t="shared" si="12"/>
        <v>0</v>
      </c>
      <c r="F141" s="63">
        <f t="shared" si="8"/>
        <v>0</v>
      </c>
      <c r="G141" s="63">
        <f t="shared" si="9"/>
        <v>0</v>
      </c>
      <c r="H141" s="63">
        <f t="shared" si="15"/>
        <v>0</v>
      </c>
      <c r="I141" s="63">
        <f t="shared" si="10"/>
        <v>0</v>
      </c>
      <c r="L141" s="64"/>
      <c r="S141" s="58"/>
    </row>
    <row r="142" spans="1:19">
      <c r="A142" s="56"/>
      <c r="B142" s="56">
        <f t="shared" si="13"/>
        <v>15.208333333333334</v>
      </c>
      <c r="C142" s="56">
        <f t="shared" si="14"/>
        <v>6</v>
      </c>
      <c r="D142" s="56">
        <f t="shared" si="11"/>
        <v>122</v>
      </c>
      <c r="E142" s="63">
        <f t="shared" si="12"/>
        <v>0</v>
      </c>
      <c r="F142" s="63">
        <f t="shared" si="8"/>
        <v>0</v>
      </c>
      <c r="G142" s="63">
        <f t="shared" si="9"/>
        <v>0</v>
      </c>
      <c r="H142" s="63">
        <f t="shared" si="15"/>
        <v>0</v>
      </c>
      <c r="I142" s="63">
        <f t="shared" si="10"/>
        <v>0</v>
      </c>
      <c r="L142" s="64"/>
      <c r="S142" s="58"/>
    </row>
    <row r="143" spans="1:19">
      <c r="A143" s="56"/>
      <c r="B143" s="56">
        <f t="shared" si="13"/>
        <v>15.208333333333334</v>
      </c>
      <c r="C143" s="56">
        <f t="shared" si="14"/>
        <v>6</v>
      </c>
      <c r="D143" s="56">
        <f t="shared" si="11"/>
        <v>123</v>
      </c>
      <c r="E143" s="63">
        <f t="shared" si="12"/>
        <v>0</v>
      </c>
      <c r="F143" s="63">
        <f t="shared" si="8"/>
        <v>0</v>
      </c>
      <c r="G143" s="63">
        <f t="shared" si="9"/>
        <v>0</v>
      </c>
      <c r="H143" s="63">
        <f t="shared" si="15"/>
        <v>0</v>
      </c>
      <c r="I143" s="63">
        <f t="shared" si="10"/>
        <v>0</v>
      </c>
      <c r="L143" s="64"/>
      <c r="S143" s="58"/>
    </row>
    <row r="144" spans="1:19">
      <c r="A144" s="56"/>
      <c r="B144" s="56">
        <f t="shared" si="13"/>
        <v>15.208333333333334</v>
      </c>
      <c r="C144" s="56">
        <f t="shared" si="14"/>
        <v>6</v>
      </c>
      <c r="D144" s="56">
        <f t="shared" si="11"/>
        <v>124</v>
      </c>
      <c r="E144" s="63">
        <f t="shared" si="12"/>
        <v>0</v>
      </c>
      <c r="F144" s="63">
        <f t="shared" si="8"/>
        <v>0</v>
      </c>
      <c r="G144" s="63">
        <f t="shared" si="9"/>
        <v>0</v>
      </c>
      <c r="H144" s="63">
        <f t="shared" si="15"/>
        <v>0</v>
      </c>
      <c r="I144" s="63">
        <f t="shared" si="10"/>
        <v>0</v>
      </c>
      <c r="L144" s="64"/>
      <c r="S144" s="58"/>
    </row>
    <row r="145" spans="1:19">
      <c r="A145" s="56"/>
      <c r="B145" s="56">
        <f t="shared" si="13"/>
        <v>15.208333333333334</v>
      </c>
      <c r="C145" s="56">
        <f t="shared" si="14"/>
        <v>6</v>
      </c>
      <c r="D145" s="56">
        <f t="shared" si="11"/>
        <v>125</v>
      </c>
      <c r="E145" s="63">
        <f t="shared" si="12"/>
        <v>0</v>
      </c>
      <c r="F145" s="63">
        <f t="shared" si="8"/>
        <v>0</v>
      </c>
      <c r="G145" s="63">
        <f t="shared" si="9"/>
        <v>0</v>
      </c>
      <c r="H145" s="63">
        <f t="shared" si="15"/>
        <v>0</v>
      </c>
      <c r="I145" s="63">
        <f t="shared" si="10"/>
        <v>0</v>
      </c>
      <c r="L145" s="64"/>
      <c r="S145" s="58"/>
    </row>
    <row r="146" spans="1:19">
      <c r="A146" s="56"/>
      <c r="B146" s="56">
        <f t="shared" si="13"/>
        <v>15.208333333333334</v>
      </c>
      <c r="C146" s="56">
        <f t="shared" si="14"/>
        <v>6</v>
      </c>
      <c r="D146" s="56">
        <f t="shared" si="11"/>
        <v>126</v>
      </c>
      <c r="E146" s="63">
        <f t="shared" si="12"/>
        <v>0</v>
      </c>
      <c r="F146" s="63">
        <f t="shared" si="8"/>
        <v>0</v>
      </c>
      <c r="G146" s="63">
        <f t="shared" si="9"/>
        <v>0</v>
      </c>
      <c r="H146" s="63">
        <f t="shared" si="15"/>
        <v>0</v>
      </c>
      <c r="I146" s="63">
        <f t="shared" si="10"/>
        <v>0</v>
      </c>
      <c r="L146" s="64"/>
      <c r="S146" s="58"/>
    </row>
    <row r="147" spans="1:19">
      <c r="A147" s="56"/>
      <c r="B147" s="56">
        <f t="shared" si="13"/>
        <v>15.208333333333334</v>
      </c>
      <c r="C147" s="56">
        <f t="shared" si="14"/>
        <v>6</v>
      </c>
      <c r="D147" s="56">
        <f t="shared" si="11"/>
        <v>127</v>
      </c>
      <c r="E147" s="63">
        <f t="shared" si="12"/>
        <v>0</v>
      </c>
      <c r="F147" s="63">
        <f t="shared" si="8"/>
        <v>0</v>
      </c>
      <c r="G147" s="63">
        <f t="shared" si="9"/>
        <v>0</v>
      </c>
      <c r="H147" s="63">
        <f t="shared" si="15"/>
        <v>0</v>
      </c>
      <c r="I147" s="63">
        <f t="shared" si="10"/>
        <v>0</v>
      </c>
      <c r="L147" s="64"/>
      <c r="S147" s="58"/>
    </row>
    <row r="148" spans="1:19">
      <c r="A148" s="56"/>
      <c r="B148" s="56">
        <f t="shared" si="13"/>
        <v>15.208333333333334</v>
      </c>
      <c r="C148" s="56">
        <f t="shared" si="14"/>
        <v>6</v>
      </c>
      <c r="D148" s="56">
        <f t="shared" si="11"/>
        <v>128</v>
      </c>
      <c r="E148" s="63">
        <f t="shared" si="12"/>
        <v>0</v>
      </c>
      <c r="F148" s="63">
        <f t="shared" si="8"/>
        <v>0</v>
      </c>
      <c r="G148" s="63">
        <f t="shared" si="9"/>
        <v>0</v>
      </c>
      <c r="H148" s="63">
        <f t="shared" si="15"/>
        <v>0</v>
      </c>
      <c r="I148" s="63">
        <f t="shared" si="10"/>
        <v>0</v>
      </c>
      <c r="L148" s="64"/>
      <c r="S148" s="58"/>
    </row>
    <row r="149" spans="1:19">
      <c r="A149" s="56"/>
      <c r="B149" s="56">
        <f t="shared" si="13"/>
        <v>15.208333333333334</v>
      </c>
      <c r="C149" s="56">
        <f t="shared" si="14"/>
        <v>6</v>
      </c>
      <c r="D149" s="56">
        <f t="shared" si="11"/>
        <v>129</v>
      </c>
      <c r="E149" s="63">
        <f t="shared" si="12"/>
        <v>0</v>
      </c>
      <c r="F149" s="63">
        <f t="shared" ref="F149:F212" si="16">ROUND(E149*$I$8,2)*B149</f>
        <v>0</v>
      </c>
      <c r="G149" s="63">
        <f t="shared" ref="G149:G212" si="17">ROUND(E149*$I$9,2)*B149</f>
        <v>0</v>
      </c>
      <c r="H149" s="63">
        <f t="shared" si="15"/>
        <v>0</v>
      </c>
      <c r="I149" s="63">
        <f t="shared" ref="I149:I212" si="18">SUM(E149:H149)</f>
        <v>0</v>
      </c>
      <c r="L149" s="64"/>
      <c r="S149" s="58"/>
    </row>
    <row r="150" spans="1:19">
      <c r="A150" s="56"/>
      <c r="B150" s="56">
        <f t="shared" si="13"/>
        <v>15.208333333333334</v>
      </c>
      <c r="C150" s="56">
        <f t="shared" si="14"/>
        <v>6</v>
      </c>
      <c r="D150" s="56">
        <f t="shared" ref="D150:D213" si="19">D149+1</f>
        <v>130</v>
      </c>
      <c r="E150" s="63">
        <f t="shared" ref="E150:E213" si="20">I149</f>
        <v>0</v>
      </c>
      <c r="F150" s="63">
        <f t="shared" si="16"/>
        <v>0</v>
      </c>
      <c r="G150" s="63">
        <f t="shared" si="17"/>
        <v>0</v>
      </c>
      <c r="H150" s="63">
        <f t="shared" si="15"/>
        <v>0</v>
      </c>
      <c r="I150" s="63">
        <f t="shared" si="18"/>
        <v>0</v>
      </c>
      <c r="L150" s="64"/>
      <c r="S150" s="58"/>
    </row>
    <row r="151" spans="1:19">
      <c r="A151" s="56"/>
      <c r="B151" s="56">
        <f t="shared" ref="B151:B214" si="21">B150</f>
        <v>15.208333333333334</v>
      </c>
      <c r="C151" s="56">
        <f t="shared" ref="C151:C214" si="22">IF(MOD(D151-1,24)=0,1,0)+C150</f>
        <v>6</v>
      </c>
      <c r="D151" s="56">
        <f t="shared" si="19"/>
        <v>131</v>
      </c>
      <c r="E151" s="63">
        <f t="shared" si="20"/>
        <v>0</v>
      </c>
      <c r="F151" s="63">
        <f t="shared" si="16"/>
        <v>0</v>
      </c>
      <c r="G151" s="63">
        <f t="shared" si="17"/>
        <v>0</v>
      </c>
      <c r="H151" s="63">
        <f t="shared" si="15"/>
        <v>0</v>
      </c>
      <c r="I151" s="63">
        <f t="shared" si="18"/>
        <v>0</v>
      </c>
      <c r="L151" s="64"/>
      <c r="S151" s="58"/>
    </row>
    <row r="152" spans="1:19">
      <c r="A152" s="56"/>
      <c r="B152" s="56">
        <f t="shared" si="21"/>
        <v>15.208333333333334</v>
      </c>
      <c r="C152" s="56">
        <f t="shared" si="22"/>
        <v>6</v>
      </c>
      <c r="D152" s="56">
        <f t="shared" si="19"/>
        <v>132</v>
      </c>
      <c r="E152" s="63">
        <f t="shared" si="20"/>
        <v>0</v>
      </c>
      <c r="F152" s="63">
        <f t="shared" si="16"/>
        <v>0</v>
      </c>
      <c r="G152" s="63">
        <f t="shared" si="17"/>
        <v>0</v>
      </c>
      <c r="H152" s="63">
        <f t="shared" si="15"/>
        <v>0</v>
      </c>
      <c r="I152" s="63">
        <f t="shared" si="18"/>
        <v>0</v>
      </c>
      <c r="L152" s="64"/>
      <c r="S152" s="58"/>
    </row>
    <row r="153" spans="1:19">
      <c r="A153" s="56"/>
      <c r="B153" s="56">
        <f t="shared" si="21"/>
        <v>15.208333333333334</v>
      </c>
      <c r="C153" s="56">
        <f t="shared" si="22"/>
        <v>6</v>
      </c>
      <c r="D153" s="56">
        <f t="shared" si="19"/>
        <v>133</v>
      </c>
      <c r="E153" s="63">
        <f t="shared" si="20"/>
        <v>0</v>
      </c>
      <c r="F153" s="63">
        <f t="shared" si="16"/>
        <v>0</v>
      </c>
      <c r="G153" s="63">
        <f t="shared" si="17"/>
        <v>0</v>
      </c>
      <c r="H153" s="63">
        <f t="shared" si="15"/>
        <v>0</v>
      </c>
      <c r="I153" s="63">
        <f t="shared" si="18"/>
        <v>0</v>
      </c>
      <c r="L153" s="64"/>
      <c r="S153" s="58"/>
    </row>
    <row r="154" spans="1:19">
      <c r="A154" s="56"/>
      <c r="B154" s="56">
        <f t="shared" si="21"/>
        <v>15.208333333333334</v>
      </c>
      <c r="C154" s="56">
        <f t="shared" si="22"/>
        <v>6</v>
      </c>
      <c r="D154" s="56">
        <f t="shared" si="19"/>
        <v>134</v>
      </c>
      <c r="E154" s="63">
        <f t="shared" si="20"/>
        <v>0</v>
      </c>
      <c r="F154" s="63">
        <f t="shared" si="16"/>
        <v>0</v>
      </c>
      <c r="G154" s="63">
        <f t="shared" si="17"/>
        <v>0</v>
      </c>
      <c r="H154" s="63">
        <f t="shared" si="15"/>
        <v>0</v>
      </c>
      <c r="I154" s="63">
        <f t="shared" si="18"/>
        <v>0</v>
      </c>
      <c r="L154" s="64"/>
      <c r="S154" s="58"/>
    </row>
    <row r="155" spans="1:19">
      <c r="A155" s="56"/>
      <c r="B155" s="56">
        <f t="shared" si="21"/>
        <v>15.208333333333334</v>
      </c>
      <c r="C155" s="56">
        <f t="shared" si="22"/>
        <v>6</v>
      </c>
      <c r="D155" s="56">
        <f t="shared" si="19"/>
        <v>135</v>
      </c>
      <c r="E155" s="63">
        <f t="shared" si="20"/>
        <v>0</v>
      </c>
      <c r="F155" s="63">
        <f t="shared" si="16"/>
        <v>0</v>
      </c>
      <c r="G155" s="63">
        <f t="shared" si="17"/>
        <v>0</v>
      </c>
      <c r="H155" s="63">
        <f t="shared" si="15"/>
        <v>0</v>
      </c>
      <c r="I155" s="63">
        <f t="shared" si="18"/>
        <v>0</v>
      </c>
      <c r="L155" s="64"/>
      <c r="S155" s="58"/>
    </row>
    <row r="156" spans="1:19">
      <c r="A156" s="56"/>
      <c r="B156" s="56">
        <f t="shared" si="21"/>
        <v>15.208333333333334</v>
      </c>
      <c r="C156" s="56">
        <f t="shared" si="22"/>
        <v>6</v>
      </c>
      <c r="D156" s="56">
        <f t="shared" si="19"/>
        <v>136</v>
      </c>
      <c r="E156" s="63">
        <f t="shared" si="20"/>
        <v>0</v>
      </c>
      <c r="F156" s="63">
        <f t="shared" si="16"/>
        <v>0</v>
      </c>
      <c r="G156" s="63">
        <f t="shared" si="17"/>
        <v>0</v>
      </c>
      <c r="H156" s="63">
        <f t="shared" ref="H156:H219" si="23">IF(-H155&lt;I155,H155,-SUM(E156:G156))</f>
        <v>0</v>
      </c>
      <c r="I156" s="63">
        <f t="shared" si="18"/>
        <v>0</v>
      </c>
      <c r="L156" s="64"/>
      <c r="S156" s="58"/>
    </row>
    <row r="157" spans="1:19">
      <c r="A157" s="56"/>
      <c r="B157" s="56">
        <f t="shared" si="21"/>
        <v>15.208333333333334</v>
      </c>
      <c r="C157" s="56">
        <f t="shared" si="22"/>
        <v>6</v>
      </c>
      <c r="D157" s="56">
        <f t="shared" si="19"/>
        <v>137</v>
      </c>
      <c r="E157" s="63">
        <f t="shared" si="20"/>
        <v>0</v>
      </c>
      <c r="F157" s="63">
        <f t="shared" si="16"/>
        <v>0</v>
      </c>
      <c r="G157" s="63">
        <f t="shared" si="17"/>
        <v>0</v>
      </c>
      <c r="H157" s="63">
        <f t="shared" si="23"/>
        <v>0</v>
      </c>
      <c r="I157" s="63">
        <f t="shared" si="18"/>
        <v>0</v>
      </c>
      <c r="L157" s="64"/>
      <c r="S157" s="58"/>
    </row>
    <row r="158" spans="1:19">
      <c r="A158" s="56"/>
      <c r="B158" s="56">
        <f t="shared" si="21"/>
        <v>15.208333333333334</v>
      </c>
      <c r="C158" s="56">
        <f t="shared" si="22"/>
        <v>6</v>
      </c>
      <c r="D158" s="56">
        <f t="shared" si="19"/>
        <v>138</v>
      </c>
      <c r="E158" s="63">
        <f t="shared" si="20"/>
        <v>0</v>
      </c>
      <c r="F158" s="63">
        <f t="shared" si="16"/>
        <v>0</v>
      </c>
      <c r="G158" s="63">
        <f t="shared" si="17"/>
        <v>0</v>
      </c>
      <c r="H158" s="63">
        <f t="shared" si="23"/>
        <v>0</v>
      </c>
      <c r="I158" s="63">
        <f t="shared" si="18"/>
        <v>0</v>
      </c>
      <c r="L158" s="64"/>
      <c r="S158" s="58"/>
    </row>
    <row r="159" spans="1:19">
      <c r="A159" s="56"/>
      <c r="B159" s="56">
        <f t="shared" si="21"/>
        <v>15.208333333333334</v>
      </c>
      <c r="C159" s="56">
        <f t="shared" si="22"/>
        <v>6</v>
      </c>
      <c r="D159" s="56">
        <f t="shared" si="19"/>
        <v>139</v>
      </c>
      <c r="E159" s="63">
        <f t="shared" si="20"/>
        <v>0</v>
      </c>
      <c r="F159" s="63">
        <f t="shared" si="16"/>
        <v>0</v>
      </c>
      <c r="G159" s="63">
        <f t="shared" si="17"/>
        <v>0</v>
      </c>
      <c r="H159" s="63">
        <f t="shared" si="23"/>
        <v>0</v>
      </c>
      <c r="I159" s="63">
        <f t="shared" si="18"/>
        <v>0</v>
      </c>
      <c r="L159" s="64"/>
      <c r="S159" s="58"/>
    </row>
    <row r="160" spans="1:19">
      <c r="A160" s="56"/>
      <c r="B160" s="56">
        <f t="shared" si="21"/>
        <v>15.208333333333334</v>
      </c>
      <c r="C160" s="56">
        <f t="shared" si="22"/>
        <v>6</v>
      </c>
      <c r="D160" s="56">
        <f t="shared" si="19"/>
        <v>140</v>
      </c>
      <c r="E160" s="63">
        <f t="shared" si="20"/>
        <v>0</v>
      </c>
      <c r="F160" s="63">
        <f t="shared" si="16"/>
        <v>0</v>
      </c>
      <c r="G160" s="63">
        <f t="shared" si="17"/>
        <v>0</v>
      </c>
      <c r="H160" s="63">
        <f t="shared" si="23"/>
        <v>0</v>
      </c>
      <c r="I160" s="63">
        <f t="shared" si="18"/>
        <v>0</v>
      </c>
      <c r="L160" s="64"/>
      <c r="S160" s="58"/>
    </row>
    <row r="161" spans="1:22">
      <c r="A161" s="56"/>
      <c r="B161" s="56">
        <f t="shared" si="21"/>
        <v>15.208333333333334</v>
      </c>
      <c r="C161" s="56">
        <f t="shared" si="22"/>
        <v>6</v>
      </c>
      <c r="D161" s="56">
        <f t="shared" si="19"/>
        <v>141</v>
      </c>
      <c r="E161" s="63">
        <f t="shared" si="20"/>
        <v>0</v>
      </c>
      <c r="F161" s="63">
        <f t="shared" si="16"/>
        <v>0</v>
      </c>
      <c r="G161" s="63">
        <f t="shared" si="17"/>
        <v>0</v>
      </c>
      <c r="H161" s="63">
        <f t="shared" si="23"/>
        <v>0</v>
      </c>
      <c r="I161" s="63">
        <f t="shared" si="18"/>
        <v>0</v>
      </c>
      <c r="L161" s="64"/>
      <c r="S161" s="58"/>
    </row>
    <row r="162" spans="1:22">
      <c r="A162" s="56"/>
      <c r="B162" s="56">
        <f t="shared" si="21"/>
        <v>15.208333333333334</v>
      </c>
      <c r="C162" s="56">
        <f t="shared" si="22"/>
        <v>6</v>
      </c>
      <c r="D162" s="56">
        <f t="shared" si="19"/>
        <v>142</v>
      </c>
      <c r="E162" s="63">
        <f t="shared" si="20"/>
        <v>0</v>
      </c>
      <c r="F162" s="63">
        <f t="shared" si="16"/>
        <v>0</v>
      </c>
      <c r="G162" s="63">
        <f t="shared" si="17"/>
        <v>0</v>
      </c>
      <c r="H162" s="63">
        <f t="shared" si="23"/>
        <v>0</v>
      </c>
      <c r="I162" s="63">
        <f t="shared" si="18"/>
        <v>0</v>
      </c>
      <c r="L162" s="64"/>
      <c r="S162" s="58"/>
    </row>
    <row r="163" spans="1:22">
      <c r="A163" s="56"/>
      <c r="B163" s="56">
        <f t="shared" si="21"/>
        <v>15.208333333333334</v>
      </c>
      <c r="C163" s="56">
        <f t="shared" si="22"/>
        <v>6</v>
      </c>
      <c r="D163" s="56">
        <f t="shared" si="19"/>
        <v>143</v>
      </c>
      <c r="E163" s="63">
        <f t="shared" si="20"/>
        <v>0</v>
      </c>
      <c r="F163" s="63">
        <f t="shared" si="16"/>
        <v>0</v>
      </c>
      <c r="G163" s="63">
        <f t="shared" si="17"/>
        <v>0</v>
      </c>
      <c r="H163" s="63">
        <f t="shared" si="23"/>
        <v>0</v>
      </c>
      <c r="I163" s="63">
        <f t="shared" si="18"/>
        <v>0</v>
      </c>
      <c r="L163" s="64"/>
      <c r="S163" s="68"/>
      <c r="T163" s="69"/>
      <c r="U163" s="69"/>
      <c r="V163" s="58"/>
    </row>
    <row r="164" spans="1:22">
      <c r="A164" s="56"/>
      <c r="B164" s="56">
        <f t="shared" si="21"/>
        <v>15.208333333333334</v>
      </c>
      <c r="C164" s="56">
        <f t="shared" si="22"/>
        <v>6</v>
      </c>
      <c r="D164" s="56">
        <f t="shared" si="19"/>
        <v>144</v>
      </c>
      <c r="E164" s="63">
        <f t="shared" si="20"/>
        <v>0</v>
      </c>
      <c r="F164" s="63">
        <f t="shared" si="16"/>
        <v>0</v>
      </c>
      <c r="G164" s="63">
        <f t="shared" si="17"/>
        <v>0</v>
      </c>
      <c r="H164" s="63">
        <f t="shared" si="23"/>
        <v>0</v>
      </c>
      <c r="I164" s="63">
        <f t="shared" si="18"/>
        <v>0</v>
      </c>
      <c r="L164" s="64"/>
      <c r="S164" s="68"/>
      <c r="T164" s="69"/>
      <c r="U164" s="69"/>
      <c r="V164" s="58"/>
    </row>
    <row r="165" spans="1:22">
      <c r="A165" s="56"/>
      <c r="B165" s="56">
        <f t="shared" si="21"/>
        <v>15.208333333333334</v>
      </c>
      <c r="C165" s="56">
        <f t="shared" si="22"/>
        <v>7</v>
      </c>
      <c r="D165" s="56">
        <f t="shared" si="19"/>
        <v>145</v>
      </c>
      <c r="E165" s="63">
        <f t="shared" si="20"/>
        <v>0</v>
      </c>
      <c r="F165" s="63">
        <f t="shared" si="16"/>
        <v>0</v>
      </c>
      <c r="G165" s="63">
        <f t="shared" si="17"/>
        <v>0</v>
      </c>
      <c r="H165" s="63">
        <f t="shared" si="23"/>
        <v>0</v>
      </c>
      <c r="I165" s="63">
        <f t="shared" si="18"/>
        <v>0</v>
      </c>
      <c r="L165" s="64"/>
      <c r="S165" s="68"/>
      <c r="T165" s="69"/>
      <c r="U165" s="69"/>
      <c r="V165" s="58"/>
    </row>
    <row r="166" spans="1:22">
      <c r="A166" s="56"/>
      <c r="B166" s="56">
        <f t="shared" si="21"/>
        <v>15.208333333333334</v>
      </c>
      <c r="C166" s="56">
        <f t="shared" si="22"/>
        <v>7</v>
      </c>
      <c r="D166" s="56">
        <f t="shared" si="19"/>
        <v>146</v>
      </c>
      <c r="E166" s="63">
        <f t="shared" si="20"/>
        <v>0</v>
      </c>
      <c r="F166" s="63">
        <f t="shared" si="16"/>
        <v>0</v>
      </c>
      <c r="G166" s="63">
        <f t="shared" si="17"/>
        <v>0</v>
      </c>
      <c r="H166" s="63">
        <f t="shared" si="23"/>
        <v>0</v>
      </c>
      <c r="I166" s="63">
        <f t="shared" si="18"/>
        <v>0</v>
      </c>
      <c r="L166" s="64"/>
      <c r="S166" s="70"/>
      <c r="T166" s="71"/>
      <c r="U166" s="71"/>
      <c r="V166" s="58"/>
    </row>
    <row r="167" spans="1:22">
      <c r="A167" s="56"/>
      <c r="B167" s="56">
        <f t="shared" si="21"/>
        <v>15.208333333333334</v>
      </c>
      <c r="C167" s="56">
        <f t="shared" si="22"/>
        <v>7</v>
      </c>
      <c r="D167" s="56">
        <f t="shared" si="19"/>
        <v>147</v>
      </c>
      <c r="E167" s="63">
        <f t="shared" si="20"/>
        <v>0</v>
      </c>
      <c r="F167" s="63">
        <f t="shared" si="16"/>
        <v>0</v>
      </c>
      <c r="G167" s="63">
        <f t="shared" si="17"/>
        <v>0</v>
      </c>
      <c r="H167" s="63">
        <f t="shared" si="23"/>
        <v>0</v>
      </c>
      <c r="I167" s="63">
        <f t="shared" si="18"/>
        <v>0</v>
      </c>
      <c r="L167" s="64"/>
      <c r="S167" s="58"/>
      <c r="V167" s="58"/>
    </row>
    <row r="168" spans="1:22">
      <c r="A168" s="56"/>
      <c r="B168" s="56">
        <f t="shared" si="21"/>
        <v>15.208333333333334</v>
      </c>
      <c r="C168" s="56">
        <f t="shared" si="22"/>
        <v>7</v>
      </c>
      <c r="D168" s="56">
        <f t="shared" si="19"/>
        <v>148</v>
      </c>
      <c r="E168" s="63">
        <f t="shared" si="20"/>
        <v>0</v>
      </c>
      <c r="F168" s="63">
        <f t="shared" si="16"/>
        <v>0</v>
      </c>
      <c r="G168" s="63">
        <f t="shared" si="17"/>
        <v>0</v>
      </c>
      <c r="H168" s="63">
        <f t="shared" si="23"/>
        <v>0</v>
      </c>
      <c r="I168" s="63">
        <f t="shared" si="18"/>
        <v>0</v>
      </c>
      <c r="L168" s="64"/>
      <c r="S168" s="58"/>
      <c r="V168" s="58"/>
    </row>
    <row r="169" spans="1:22">
      <c r="A169" s="56"/>
      <c r="B169" s="56">
        <f t="shared" si="21"/>
        <v>15.208333333333334</v>
      </c>
      <c r="C169" s="56">
        <f t="shared" si="22"/>
        <v>7</v>
      </c>
      <c r="D169" s="56">
        <f t="shared" si="19"/>
        <v>149</v>
      </c>
      <c r="E169" s="63">
        <f t="shared" si="20"/>
        <v>0</v>
      </c>
      <c r="F169" s="63">
        <f t="shared" si="16"/>
        <v>0</v>
      </c>
      <c r="G169" s="63">
        <f t="shared" si="17"/>
        <v>0</v>
      </c>
      <c r="H169" s="63">
        <f t="shared" si="23"/>
        <v>0</v>
      </c>
      <c r="I169" s="63">
        <f t="shared" si="18"/>
        <v>0</v>
      </c>
      <c r="L169" s="64"/>
      <c r="S169" s="58"/>
      <c r="V169" s="58"/>
    </row>
    <row r="170" spans="1:22">
      <c r="A170" s="56"/>
      <c r="B170" s="56">
        <f t="shared" si="21"/>
        <v>15.208333333333334</v>
      </c>
      <c r="C170" s="56">
        <f t="shared" si="22"/>
        <v>7</v>
      </c>
      <c r="D170" s="56">
        <f t="shared" si="19"/>
        <v>150</v>
      </c>
      <c r="E170" s="63">
        <f t="shared" si="20"/>
        <v>0</v>
      </c>
      <c r="F170" s="63">
        <f t="shared" si="16"/>
        <v>0</v>
      </c>
      <c r="G170" s="63">
        <f t="shared" si="17"/>
        <v>0</v>
      </c>
      <c r="H170" s="63">
        <f t="shared" si="23"/>
        <v>0</v>
      </c>
      <c r="I170" s="63">
        <f t="shared" si="18"/>
        <v>0</v>
      </c>
      <c r="L170" s="64"/>
      <c r="S170" s="58"/>
      <c r="V170" s="58"/>
    </row>
    <row r="171" spans="1:22">
      <c r="A171" s="56"/>
      <c r="B171" s="56">
        <f t="shared" si="21"/>
        <v>15.208333333333334</v>
      </c>
      <c r="C171" s="56">
        <f t="shared" si="22"/>
        <v>7</v>
      </c>
      <c r="D171" s="56">
        <f t="shared" si="19"/>
        <v>151</v>
      </c>
      <c r="E171" s="63">
        <f t="shared" si="20"/>
        <v>0</v>
      </c>
      <c r="F171" s="63">
        <f t="shared" si="16"/>
        <v>0</v>
      </c>
      <c r="G171" s="63">
        <f t="shared" si="17"/>
        <v>0</v>
      </c>
      <c r="H171" s="63">
        <f t="shared" si="23"/>
        <v>0</v>
      </c>
      <c r="I171" s="63">
        <f t="shared" si="18"/>
        <v>0</v>
      </c>
      <c r="L171" s="64"/>
      <c r="S171" s="58"/>
      <c r="V171" s="58"/>
    </row>
    <row r="172" spans="1:22">
      <c r="A172" s="56"/>
      <c r="B172" s="56">
        <f t="shared" si="21"/>
        <v>15.208333333333334</v>
      </c>
      <c r="C172" s="56">
        <f t="shared" si="22"/>
        <v>7</v>
      </c>
      <c r="D172" s="56">
        <f t="shared" si="19"/>
        <v>152</v>
      </c>
      <c r="E172" s="63">
        <f t="shared" si="20"/>
        <v>0</v>
      </c>
      <c r="F172" s="63">
        <f t="shared" si="16"/>
        <v>0</v>
      </c>
      <c r="G172" s="63">
        <f t="shared" si="17"/>
        <v>0</v>
      </c>
      <c r="H172" s="63">
        <f t="shared" si="23"/>
        <v>0</v>
      </c>
      <c r="I172" s="63">
        <f t="shared" si="18"/>
        <v>0</v>
      </c>
      <c r="L172" s="64"/>
      <c r="S172" s="58"/>
      <c r="V172" s="58"/>
    </row>
    <row r="173" spans="1:22">
      <c r="A173" s="56"/>
      <c r="B173" s="56">
        <f t="shared" si="21"/>
        <v>15.208333333333334</v>
      </c>
      <c r="C173" s="56">
        <f t="shared" si="22"/>
        <v>7</v>
      </c>
      <c r="D173" s="56">
        <f t="shared" si="19"/>
        <v>153</v>
      </c>
      <c r="E173" s="63">
        <f t="shared" si="20"/>
        <v>0</v>
      </c>
      <c r="F173" s="63">
        <f t="shared" si="16"/>
        <v>0</v>
      </c>
      <c r="G173" s="63">
        <f t="shared" si="17"/>
        <v>0</v>
      </c>
      <c r="H173" s="63">
        <f t="shared" si="23"/>
        <v>0</v>
      </c>
      <c r="I173" s="63">
        <f t="shared" si="18"/>
        <v>0</v>
      </c>
      <c r="L173" s="64"/>
      <c r="S173" s="58"/>
      <c r="V173" s="58"/>
    </row>
    <row r="174" spans="1:22">
      <c r="A174" s="56"/>
      <c r="B174" s="56">
        <f t="shared" si="21"/>
        <v>15.208333333333334</v>
      </c>
      <c r="C174" s="56">
        <f t="shared" si="22"/>
        <v>7</v>
      </c>
      <c r="D174" s="56">
        <f t="shared" si="19"/>
        <v>154</v>
      </c>
      <c r="E174" s="63">
        <f t="shared" si="20"/>
        <v>0</v>
      </c>
      <c r="F174" s="63">
        <f t="shared" si="16"/>
        <v>0</v>
      </c>
      <c r="G174" s="63">
        <f t="shared" si="17"/>
        <v>0</v>
      </c>
      <c r="H174" s="63">
        <f t="shared" si="23"/>
        <v>0</v>
      </c>
      <c r="I174" s="63">
        <f t="shared" si="18"/>
        <v>0</v>
      </c>
      <c r="L174" s="64"/>
      <c r="S174" s="58"/>
      <c r="V174" s="58"/>
    </row>
    <row r="175" spans="1:22">
      <c r="A175" s="56"/>
      <c r="B175" s="56">
        <f t="shared" si="21"/>
        <v>15.208333333333334</v>
      </c>
      <c r="C175" s="56">
        <f t="shared" si="22"/>
        <v>7</v>
      </c>
      <c r="D175" s="56">
        <f t="shared" si="19"/>
        <v>155</v>
      </c>
      <c r="E175" s="63">
        <f t="shared" si="20"/>
        <v>0</v>
      </c>
      <c r="F175" s="63">
        <f t="shared" si="16"/>
        <v>0</v>
      </c>
      <c r="G175" s="63">
        <f t="shared" si="17"/>
        <v>0</v>
      </c>
      <c r="H175" s="63">
        <f t="shared" si="23"/>
        <v>0</v>
      </c>
      <c r="I175" s="63">
        <f t="shared" si="18"/>
        <v>0</v>
      </c>
      <c r="L175" s="64"/>
      <c r="S175" s="58"/>
      <c r="V175" s="58"/>
    </row>
    <row r="176" spans="1:22">
      <c r="A176" s="56"/>
      <c r="B176" s="56">
        <f t="shared" si="21"/>
        <v>15.208333333333334</v>
      </c>
      <c r="C176" s="56">
        <f t="shared" si="22"/>
        <v>7</v>
      </c>
      <c r="D176" s="56">
        <f t="shared" si="19"/>
        <v>156</v>
      </c>
      <c r="E176" s="63">
        <f t="shared" si="20"/>
        <v>0</v>
      </c>
      <c r="F176" s="63">
        <f t="shared" si="16"/>
        <v>0</v>
      </c>
      <c r="G176" s="63">
        <f t="shared" si="17"/>
        <v>0</v>
      </c>
      <c r="H176" s="63">
        <f t="shared" si="23"/>
        <v>0</v>
      </c>
      <c r="I176" s="63">
        <f t="shared" si="18"/>
        <v>0</v>
      </c>
      <c r="L176" s="64"/>
      <c r="S176" s="58"/>
      <c r="V176" s="58"/>
    </row>
    <row r="177" spans="1:22">
      <c r="A177" s="56"/>
      <c r="B177" s="56">
        <f t="shared" si="21"/>
        <v>15.208333333333334</v>
      </c>
      <c r="C177" s="56">
        <f t="shared" si="22"/>
        <v>7</v>
      </c>
      <c r="D177" s="56">
        <f t="shared" si="19"/>
        <v>157</v>
      </c>
      <c r="E177" s="63">
        <f t="shared" si="20"/>
        <v>0</v>
      </c>
      <c r="F177" s="63">
        <f t="shared" si="16"/>
        <v>0</v>
      </c>
      <c r="G177" s="63">
        <f t="shared" si="17"/>
        <v>0</v>
      </c>
      <c r="H177" s="63">
        <f t="shared" si="23"/>
        <v>0</v>
      </c>
      <c r="I177" s="63">
        <f t="shared" si="18"/>
        <v>0</v>
      </c>
      <c r="L177" s="64"/>
      <c r="S177" s="58"/>
      <c r="V177" s="58"/>
    </row>
    <row r="178" spans="1:22">
      <c r="A178" s="56"/>
      <c r="B178" s="56">
        <f t="shared" si="21"/>
        <v>15.208333333333334</v>
      </c>
      <c r="C178" s="56">
        <f t="shared" si="22"/>
        <v>7</v>
      </c>
      <c r="D178" s="56">
        <f t="shared" si="19"/>
        <v>158</v>
      </c>
      <c r="E178" s="63">
        <f t="shared" si="20"/>
        <v>0</v>
      </c>
      <c r="F178" s="63">
        <f t="shared" si="16"/>
        <v>0</v>
      </c>
      <c r="G178" s="63">
        <f t="shared" si="17"/>
        <v>0</v>
      </c>
      <c r="H178" s="63">
        <f t="shared" si="23"/>
        <v>0</v>
      </c>
      <c r="I178" s="63">
        <f t="shared" si="18"/>
        <v>0</v>
      </c>
      <c r="L178" s="64"/>
      <c r="S178" s="58"/>
      <c r="V178" s="58"/>
    </row>
    <row r="179" spans="1:22">
      <c r="A179" s="56"/>
      <c r="B179" s="56">
        <f t="shared" si="21"/>
        <v>15.208333333333334</v>
      </c>
      <c r="C179" s="56">
        <f t="shared" si="22"/>
        <v>7</v>
      </c>
      <c r="D179" s="56">
        <f t="shared" si="19"/>
        <v>159</v>
      </c>
      <c r="E179" s="63">
        <f t="shared" si="20"/>
        <v>0</v>
      </c>
      <c r="F179" s="63">
        <f t="shared" si="16"/>
        <v>0</v>
      </c>
      <c r="G179" s="63">
        <f t="shared" si="17"/>
        <v>0</v>
      </c>
      <c r="H179" s="63">
        <f t="shared" si="23"/>
        <v>0</v>
      </c>
      <c r="I179" s="63">
        <f t="shared" si="18"/>
        <v>0</v>
      </c>
      <c r="L179" s="64"/>
      <c r="S179" s="70"/>
      <c r="T179" s="71"/>
      <c r="U179" s="71"/>
      <c r="V179" s="58"/>
    </row>
    <row r="180" spans="1:22">
      <c r="A180" s="56"/>
      <c r="B180" s="56">
        <f t="shared" si="21"/>
        <v>15.208333333333334</v>
      </c>
      <c r="C180" s="56">
        <f t="shared" si="22"/>
        <v>7</v>
      </c>
      <c r="D180" s="56">
        <f t="shared" si="19"/>
        <v>160</v>
      </c>
      <c r="E180" s="63">
        <f t="shared" si="20"/>
        <v>0</v>
      </c>
      <c r="F180" s="63">
        <f t="shared" si="16"/>
        <v>0</v>
      </c>
      <c r="G180" s="63">
        <f t="shared" si="17"/>
        <v>0</v>
      </c>
      <c r="H180" s="63">
        <f t="shared" si="23"/>
        <v>0</v>
      </c>
      <c r="I180" s="63">
        <f t="shared" si="18"/>
        <v>0</v>
      </c>
      <c r="L180" s="64"/>
      <c r="S180" s="58"/>
      <c r="V180" s="58"/>
    </row>
    <row r="181" spans="1:22">
      <c r="A181" s="56"/>
      <c r="B181" s="56">
        <f t="shared" si="21"/>
        <v>15.208333333333334</v>
      </c>
      <c r="C181" s="56">
        <f t="shared" si="22"/>
        <v>7</v>
      </c>
      <c r="D181" s="56">
        <f t="shared" si="19"/>
        <v>161</v>
      </c>
      <c r="E181" s="63">
        <f t="shared" si="20"/>
        <v>0</v>
      </c>
      <c r="F181" s="63">
        <f t="shared" si="16"/>
        <v>0</v>
      </c>
      <c r="G181" s="63">
        <f t="shared" si="17"/>
        <v>0</v>
      </c>
      <c r="H181" s="63">
        <f t="shared" si="23"/>
        <v>0</v>
      </c>
      <c r="I181" s="63">
        <f t="shared" si="18"/>
        <v>0</v>
      </c>
      <c r="L181" s="64"/>
      <c r="S181" s="58"/>
      <c r="V181" s="58"/>
    </row>
    <row r="182" spans="1:22">
      <c r="A182" s="56"/>
      <c r="B182" s="56">
        <f t="shared" si="21"/>
        <v>15.208333333333334</v>
      </c>
      <c r="C182" s="56">
        <f t="shared" si="22"/>
        <v>7</v>
      </c>
      <c r="D182" s="56">
        <f t="shared" si="19"/>
        <v>162</v>
      </c>
      <c r="E182" s="63">
        <f t="shared" si="20"/>
        <v>0</v>
      </c>
      <c r="F182" s="63">
        <f t="shared" si="16"/>
        <v>0</v>
      </c>
      <c r="G182" s="63">
        <f t="shared" si="17"/>
        <v>0</v>
      </c>
      <c r="H182" s="63">
        <f t="shared" si="23"/>
        <v>0</v>
      </c>
      <c r="I182" s="63">
        <f t="shared" si="18"/>
        <v>0</v>
      </c>
      <c r="L182" s="64"/>
      <c r="S182" s="58"/>
      <c r="V182" s="58"/>
    </row>
    <row r="183" spans="1:22">
      <c r="A183" s="56"/>
      <c r="B183" s="56">
        <f t="shared" si="21"/>
        <v>15.208333333333334</v>
      </c>
      <c r="C183" s="56">
        <f t="shared" si="22"/>
        <v>7</v>
      </c>
      <c r="D183" s="56">
        <f t="shared" si="19"/>
        <v>163</v>
      </c>
      <c r="E183" s="63">
        <f t="shared" si="20"/>
        <v>0</v>
      </c>
      <c r="F183" s="63">
        <f t="shared" si="16"/>
        <v>0</v>
      </c>
      <c r="G183" s="63">
        <f t="shared" si="17"/>
        <v>0</v>
      </c>
      <c r="H183" s="63">
        <f t="shared" si="23"/>
        <v>0</v>
      </c>
      <c r="I183" s="63">
        <f t="shared" si="18"/>
        <v>0</v>
      </c>
      <c r="L183" s="64"/>
      <c r="S183" s="58"/>
      <c r="V183" s="58"/>
    </row>
    <row r="184" spans="1:22">
      <c r="A184" s="56"/>
      <c r="B184" s="56">
        <f t="shared" si="21"/>
        <v>15.208333333333334</v>
      </c>
      <c r="C184" s="56">
        <f t="shared" si="22"/>
        <v>7</v>
      </c>
      <c r="D184" s="56">
        <f t="shared" si="19"/>
        <v>164</v>
      </c>
      <c r="E184" s="63">
        <f t="shared" si="20"/>
        <v>0</v>
      </c>
      <c r="F184" s="63">
        <f t="shared" si="16"/>
        <v>0</v>
      </c>
      <c r="G184" s="63">
        <f t="shared" si="17"/>
        <v>0</v>
      </c>
      <c r="H184" s="63">
        <f t="shared" si="23"/>
        <v>0</v>
      </c>
      <c r="I184" s="63">
        <f t="shared" si="18"/>
        <v>0</v>
      </c>
      <c r="L184" s="64"/>
      <c r="S184" s="58"/>
      <c r="V184" s="58"/>
    </row>
    <row r="185" spans="1:22">
      <c r="A185" s="56"/>
      <c r="B185" s="56">
        <f t="shared" si="21"/>
        <v>15.208333333333334</v>
      </c>
      <c r="C185" s="56">
        <f t="shared" si="22"/>
        <v>7</v>
      </c>
      <c r="D185" s="56">
        <f t="shared" si="19"/>
        <v>165</v>
      </c>
      <c r="E185" s="63">
        <f t="shared" si="20"/>
        <v>0</v>
      </c>
      <c r="F185" s="63">
        <f t="shared" si="16"/>
        <v>0</v>
      </c>
      <c r="G185" s="63">
        <f t="shared" si="17"/>
        <v>0</v>
      </c>
      <c r="H185" s="63">
        <f t="shared" si="23"/>
        <v>0</v>
      </c>
      <c r="I185" s="63">
        <f t="shared" si="18"/>
        <v>0</v>
      </c>
      <c r="L185" s="64"/>
      <c r="S185" s="58"/>
      <c r="V185" s="58"/>
    </row>
    <row r="186" spans="1:22">
      <c r="A186" s="56"/>
      <c r="B186" s="56">
        <f t="shared" si="21"/>
        <v>15.208333333333334</v>
      </c>
      <c r="C186" s="56">
        <f t="shared" si="22"/>
        <v>7</v>
      </c>
      <c r="D186" s="56">
        <f t="shared" si="19"/>
        <v>166</v>
      </c>
      <c r="E186" s="63">
        <f t="shared" si="20"/>
        <v>0</v>
      </c>
      <c r="F186" s="63">
        <f t="shared" si="16"/>
        <v>0</v>
      </c>
      <c r="G186" s="63">
        <f t="shared" si="17"/>
        <v>0</v>
      </c>
      <c r="H186" s="63">
        <f t="shared" si="23"/>
        <v>0</v>
      </c>
      <c r="I186" s="63">
        <f t="shared" si="18"/>
        <v>0</v>
      </c>
      <c r="L186" s="64"/>
      <c r="S186" s="70"/>
      <c r="T186" s="71"/>
      <c r="U186" s="71"/>
      <c r="V186" s="58"/>
    </row>
    <row r="187" spans="1:22">
      <c r="A187" s="56"/>
      <c r="B187" s="56">
        <f t="shared" si="21"/>
        <v>15.208333333333334</v>
      </c>
      <c r="C187" s="56">
        <f t="shared" si="22"/>
        <v>7</v>
      </c>
      <c r="D187" s="56">
        <f t="shared" si="19"/>
        <v>167</v>
      </c>
      <c r="E187" s="63">
        <f t="shared" si="20"/>
        <v>0</v>
      </c>
      <c r="F187" s="63">
        <f t="shared" si="16"/>
        <v>0</v>
      </c>
      <c r="G187" s="63">
        <f t="shared" si="17"/>
        <v>0</v>
      </c>
      <c r="H187" s="63">
        <f t="shared" si="23"/>
        <v>0</v>
      </c>
      <c r="I187" s="63">
        <f t="shared" si="18"/>
        <v>0</v>
      </c>
      <c r="L187" s="64"/>
      <c r="S187" s="58"/>
      <c r="V187" s="58"/>
    </row>
    <row r="188" spans="1:22">
      <c r="A188" s="56"/>
      <c r="B188" s="56">
        <f t="shared" si="21"/>
        <v>15.208333333333334</v>
      </c>
      <c r="C188" s="56">
        <f t="shared" si="22"/>
        <v>7</v>
      </c>
      <c r="D188" s="56">
        <f t="shared" si="19"/>
        <v>168</v>
      </c>
      <c r="E188" s="63">
        <f t="shared" si="20"/>
        <v>0</v>
      </c>
      <c r="F188" s="63">
        <f t="shared" si="16"/>
        <v>0</v>
      </c>
      <c r="G188" s="63">
        <f t="shared" si="17"/>
        <v>0</v>
      </c>
      <c r="H188" s="63">
        <f t="shared" si="23"/>
        <v>0</v>
      </c>
      <c r="I188" s="63">
        <f t="shared" si="18"/>
        <v>0</v>
      </c>
      <c r="L188" s="64"/>
      <c r="S188" s="58"/>
      <c r="V188" s="58"/>
    </row>
    <row r="189" spans="1:22">
      <c r="A189" s="56"/>
      <c r="B189" s="56">
        <f t="shared" si="21"/>
        <v>15.208333333333334</v>
      </c>
      <c r="C189" s="56">
        <f t="shared" si="22"/>
        <v>8</v>
      </c>
      <c r="D189" s="56">
        <f t="shared" si="19"/>
        <v>169</v>
      </c>
      <c r="E189" s="63">
        <f t="shared" si="20"/>
        <v>0</v>
      </c>
      <c r="F189" s="63">
        <f t="shared" si="16"/>
        <v>0</v>
      </c>
      <c r="G189" s="63">
        <f t="shared" si="17"/>
        <v>0</v>
      </c>
      <c r="H189" s="63">
        <f t="shared" si="23"/>
        <v>0</v>
      </c>
      <c r="I189" s="63">
        <f t="shared" si="18"/>
        <v>0</v>
      </c>
      <c r="L189" s="64"/>
      <c r="S189" s="58"/>
      <c r="V189" s="58"/>
    </row>
    <row r="190" spans="1:22">
      <c r="A190" s="56"/>
      <c r="B190" s="56">
        <f t="shared" si="21"/>
        <v>15.208333333333334</v>
      </c>
      <c r="C190" s="56">
        <f t="shared" si="22"/>
        <v>8</v>
      </c>
      <c r="D190" s="56">
        <f t="shared" si="19"/>
        <v>170</v>
      </c>
      <c r="E190" s="63">
        <f t="shared" si="20"/>
        <v>0</v>
      </c>
      <c r="F190" s="63">
        <f t="shared" si="16"/>
        <v>0</v>
      </c>
      <c r="G190" s="63">
        <f t="shared" si="17"/>
        <v>0</v>
      </c>
      <c r="H190" s="63">
        <f t="shared" si="23"/>
        <v>0</v>
      </c>
      <c r="I190" s="63">
        <f t="shared" si="18"/>
        <v>0</v>
      </c>
      <c r="L190" s="64"/>
      <c r="S190" s="58"/>
      <c r="V190" s="58"/>
    </row>
    <row r="191" spans="1:22">
      <c r="A191" s="56"/>
      <c r="B191" s="56">
        <f t="shared" si="21"/>
        <v>15.208333333333334</v>
      </c>
      <c r="C191" s="56">
        <f t="shared" si="22"/>
        <v>8</v>
      </c>
      <c r="D191" s="56">
        <f t="shared" si="19"/>
        <v>171</v>
      </c>
      <c r="E191" s="63">
        <f t="shared" si="20"/>
        <v>0</v>
      </c>
      <c r="F191" s="63">
        <f t="shared" si="16"/>
        <v>0</v>
      </c>
      <c r="G191" s="63">
        <f t="shared" si="17"/>
        <v>0</v>
      </c>
      <c r="H191" s="63">
        <f t="shared" si="23"/>
        <v>0</v>
      </c>
      <c r="I191" s="63">
        <f t="shared" si="18"/>
        <v>0</v>
      </c>
      <c r="L191" s="64"/>
      <c r="S191" s="58"/>
      <c r="V191" s="58"/>
    </row>
    <row r="192" spans="1:22">
      <c r="A192" s="56"/>
      <c r="B192" s="56">
        <f t="shared" si="21"/>
        <v>15.208333333333334</v>
      </c>
      <c r="C192" s="56">
        <f t="shared" si="22"/>
        <v>8</v>
      </c>
      <c r="D192" s="56">
        <f t="shared" si="19"/>
        <v>172</v>
      </c>
      <c r="E192" s="63">
        <f t="shared" si="20"/>
        <v>0</v>
      </c>
      <c r="F192" s="63">
        <f t="shared" si="16"/>
        <v>0</v>
      </c>
      <c r="G192" s="63">
        <f t="shared" si="17"/>
        <v>0</v>
      </c>
      <c r="H192" s="63">
        <f t="shared" si="23"/>
        <v>0</v>
      </c>
      <c r="I192" s="63">
        <f t="shared" si="18"/>
        <v>0</v>
      </c>
      <c r="L192" s="64"/>
      <c r="S192" s="58"/>
      <c r="V192" s="58"/>
    </row>
    <row r="193" spans="1:22">
      <c r="A193" s="56"/>
      <c r="B193" s="56">
        <f t="shared" si="21"/>
        <v>15.208333333333334</v>
      </c>
      <c r="C193" s="56">
        <f t="shared" si="22"/>
        <v>8</v>
      </c>
      <c r="D193" s="56">
        <f t="shared" si="19"/>
        <v>173</v>
      </c>
      <c r="E193" s="63">
        <f t="shared" si="20"/>
        <v>0</v>
      </c>
      <c r="F193" s="63">
        <f t="shared" si="16"/>
        <v>0</v>
      </c>
      <c r="G193" s="63">
        <f t="shared" si="17"/>
        <v>0</v>
      </c>
      <c r="H193" s="63">
        <f t="shared" si="23"/>
        <v>0</v>
      </c>
      <c r="I193" s="63">
        <f t="shared" si="18"/>
        <v>0</v>
      </c>
      <c r="L193" s="64"/>
      <c r="S193" s="58"/>
      <c r="V193" s="58"/>
    </row>
    <row r="194" spans="1:22">
      <c r="A194" s="56"/>
      <c r="B194" s="56">
        <f t="shared" si="21"/>
        <v>15.208333333333334</v>
      </c>
      <c r="C194" s="56">
        <f t="shared" si="22"/>
        <v>8</v>
      </c>
      <c r="D194" s="56">
        <f t="shared" si="19"/>
        <v>174</v>
      </c>
      <c r="E194" s="63">
        <f t="shared" si="20"/>
        <v>0</v>
      </c>
      <c r="F194" s="63">
        <f t="shared" si="16"/>
        <v>0</v>
      </c>
      <c r="G194" s="63">
        <f t="shared" si="17"/>
        <v>0</v>
      </c>
      <c r="H194" s="63">
        <f t="shared" si="23"/>
        <v>0</v>
      </c>
      <c r="I194" s="63">
        <f t="shared" si="18"/>
        <v>0</v>
      </c>
      <c r="L194" s="64"/>
      <c r="S194" s="58"/>
      <c r="V194" s="58"/>
    </row>
    <row r="195" spans="1:22">
      <c r="A195" s="56"/>
      <c r="B195" s="56">
        <f t="shared" si="21"/>
        <v>15.208333333333334</v>
      </c>
      <c r="C195" s="56">
        <f t="shared" si="22"/>
        <v>8</v>
      </c>
      <c r="D195" s="56">
        <f t="shared" si="19"/>
        <v>175</v>
      </c>
      <c r="E195" s="63">
        <f t="shared" si="20"/>
        <v>0</v>
      </c>
      <c r="F195" s="63">
        <f t="shared" si="16"/>
        <v>0</v>
      </c>
      <c r="G195" s="63">
        <f t="shared" si="17"/>
        <v>0</v>
      </c>
      <c r="H195" s="63">
        <f t="shared" si="23"/>
        <v>0</v>
      </c>
      <c r="I195" s="63">
        <f t="shared" si="18"/>
        <v>0</v>
      </c>
      <c r="L195" s="64"/>
      <c r="S195" s="58"/>
      <c r="V195" s="58"/>
    </row>
    <row r="196" spans="1:22">
      <c r="A196" s="56"/>
      <c r="B196" s="56">
        <f t="shared" si="21"/>
        <v>15.208333333333334</v>
      </c>
      <c r="C196" s="56">
        <f t="shared" si="22"/>
        <v>8</v>
      </c>
      <c r="D196" s="56">
        <f t="shared" si="19"/>
        <v>176</v>
      </c>
      <c r="E196" s="63">
        <f t="shared" si="20"/>
        <v>0</v>
      </c>
      <c r="F196" s="63">
        <f t="shared" si="16"/>
        <v>0</v>
      </c>
      <c r="G196" s="63">
        <f t="shared" si="17"/>
        <v>0</v>
      </c>
      <c r="H196" s="63">
        <f t="shared" si="23"/>
        <v>0</v>
      </c>
      <c r="I196" s="63">
        <f t="shared" si="18"/>
        <v>0</v>
      </c>
      <c r="L196" s="64"/>
      <c r="S196" s="58"/>
      <c r="V196" s="58"/>
    </row>
    <row r="197" spans="1:22">
      <c r="A197" s="56"/>
      <c r="B197" s="56">
        <f t="shared" si="21"/>
        <v>15.208333333333334</v>
      </c>
      <c r="C197" s="56">
        <f t="shared" si="22"/>
        <v>8</v>
      </c>
      <c r="D197" s="56">
        <f t="shared" si="19"/>
        <v>177</v>
      </c>
      <c r="E197" s="63">
        <f t="shared" si="20"/>
        <v>0</v>
      </c>
      <c r="F197" s="63">
        <f t="shared" si="16"/>
        <v>0</v>
      </c>
      <c r="G197" s="63">
        <f t="shared" si="17"/>
        <v>0</v>
      </c>
      <c r="H197" s="63">
        <f t="shared" si="23"/>
        <v>0</v>
      </c>
      <c r="I197" s="63">
        <f t="shared" si="18"/>
        <v>0</v>
      </c>
      <c r="L197" s="64"/>
      <c r="S197" s="58"/>
      <c r="V197" s="58"/>
    </row>
    <row r="198" spans="1:22">
      <c r="A198" s="56"/>
      <c r="B198" s="56">
        <f t="shared" si="21"/>
        <v>15.208333333333334</v>
      </c>
      <c r="C198" s="56">
        <f t="shared" si="22"/>
        <v>8</v>
      </c>
      <c r="D198" s="56">
        <f t="shared" si="19"/>
        <v>178</v>
      </c>
      <c r="E198" s="63">
        <f t="shared" si="20"/>
        <v>0</v>
      </c>
      <c r="F198" s="63">
        <f t="shared" si="16"/>
        <v>0</v>
      </c>
      <c r="G198" s="63">
        <f t="shared" si="17"/>
        <v>0</v>
      </c>
      <c r="H198" s="63">
        <f t="shared" si="23"/>
        <v>0</v>
      </c>
      <c r="I198" s="63">
        <f t="shared" si="18"/>
        <v>0</v>
      </c>
      <c r="L198" s="64"/>
      <c r="S198" s="58"/>
      <c r="V198" s="58"/>
    </row>
    <row r="199" spans="1:22">
      <c r="A199" s="56"/>
      <c r="B199" s="56">
        <f t="shared" si="21"/>
        <v>15.208333333333334</v>
      </c>
      <c r="C199" s="56">
        <f t="shared" si="22"/>
        <v>8</v>
      </c>
      <c r="D199" s="56">
        <f t="shared" si="19"/>
        <v>179</v>
      </c>
      <c r="E199" s="63">
        <f t="shared" si="20"/>
        <v>0</v>
      </c>
      <c r="F199" s="63">
        <f t="shared" si="16"/>
        <v>0</v>
      </c>
      <c r="G199" s="63">
        <f t="shared" si="17"/>
        <v>0</v>
      </c>
      <c r="H199" s="63">
        <f t="shared" si="23"/>
        <v>0</v>
      </c>
      <c r="I199" s="63">
        <f t="shared" si="18"/>
        <v>0</v>
      </c>
      <c r="L199" s="64"/>
      <c r="S199" s="58"/>
      <c r="V199" s="58"/>
    </row>
    <row r="200" spans="1:22">
      <c r="A200" s="56"/>
      <c r="B200" s="56">
        <f t="shared" si="21"/>
        <v>15.208333333333334</v>
      </c>
      <c r="C200" s="56">
        <f t="shared" si="22"/>
        <v>8</v>
      </c>
      <c r="D200" s="56">
        <f t="shared" si="19"/>
        <v>180</v>
      </c>
      <c r="E200" s="63">
        <f t="shared" si="20"/>
        <v>0</v>
      </c>
      <c r="F200" s="63">
        <f t="shared" si="16"/>
        <v>0</v>
      </c>
      <c r="G200" s="63">
        <f t="shared" si="17"/>
        <v>0</v>
      </c>
      <c r="H200" s="63">
        <f t="shared" si="23"/>
        <v>0</v>
      </c>
      <c r="I200" s="63">
        <f t="shared" si="18"/>
        <v>0</v>
      </c>
      <c r="L200" s="64"/>
      <c r="S200" s="58"/>
      <c r="V200" s="58"/>
    </row>
    <row r="201" spans="1:22">
      <c r="A201" s="56"/>
      <c r="B201" s="56">
        <f t="shared" si="21"/>
        <v>15.208333333333334</v>
      </c>
      <c r="C201" s="56">
        <f t="shared" si="22"/>
        <v>8</v>
      </c>
      <c r="D201" s="56">
        <f t="shared" si="19"/>
        <v>181</v>
      </c>
      <c r="E201" s="63">
        <f t="shared" si="20"/>
        <v>0</v>
      </c>
      <c r="F201" s="63">
        <f t="shared" si="16"/>
        <v>0</v>
      </c>
      <c r="G201" s="63">
        <f t="shared" si="17"/>
        <v>0</v>
      </c>
      <c r="H201" s="63">
        <f t="shared" si="23"/>
        <v>0</v>
      </c>
      <c r="I201" s="63">
        <f t="shared" si="18"/>
        <v>0</v>
      </c>
      <c r="L201" s="64"/>
      <c r="S201" s="58"/>
      <c r="V201" s="58"/>
    </row>
    <row r="202" spans="1:22">
      <c r="A202" s="56"/>
      <c r="B202" s="56">
        <f t="shared" si="21"/>
        <v>15.208333333333334</v>
      </c>
      <c r="C202" s="56">
        <f t="shared" si="22"/>
        <v>8</v>
      </c>
      <c r="D202" s="56">
        <f t="shared" si="19"/>
        <v>182</v>
      </c>
      <c r="E202" s="63">
        <f t="shared" si="20"/>
        <v>0</v>
      </c>
      <c r="F202" s="63">
        <f t="shared" si="16"/>
        <v>0</v>
      </c>
      <c r="G202" s="63">
        <f t="shared" si="17"/>
        <v>0</v>
      </c>
      <c r="H202" s="63">
        <f t="shared" si="23"/>
        <v>0</v>
      </c>
      <c r="I202" s="63">
        <f t="shared" si="18"/>
        <v>0</v>
      </c>
      <c r="L202" s="64"/>
      <c r="S202" s="58"/>
      <c r="V202" s="58"/>
    </row>
    <row r="203" spans="1:22">
      <c r="A203" s="56"/>
      <c r="B203" s="56">
        <f t="shared" si="21"/>
        <v>15.208333333333334</v>
      </c>
      <c r="C203" s="56">
        <f t="shared" si="22"/>
        <v>8</v>
      </c>
      <c r="D203" s="56">
        <f t="shared" si="19"/>
        <v>183</v>
      </c>
      <c r="E203" s="63">
        <f t="shared" si="20"/>
        <v>0</v>
      </c>
      <c r="F203" s="63">
        <f t="shared" si="16"/>
        <v>0</v>
      </c>
      <c r="G203" s="63">
        <f t="shared" si="17"/>
        <v>0</v>
      </c>
      <c r="H203" s="63">
        <f t="shared" si="23"/>
        <v>0</v>
      </c>
      <c r="I203" s="63">
        <f t="shared" si="18"/>
        <v>0</v>
      </c>
      <c r="L203" s="64"/>
      <c r="S203" s="58"/>
      <c r="V203" s="58"/>
    </row>
    <row r="204" spans="1:22">
      <c r="A204" s="56"/>
      <c r="B204" s="56">
        <f t="shared" si="21"/>
        <v>15.208333333333334</v>
      </c>
      <c r="C204" s="56">
        <f t="shared" si="22"/>
        <v>8</v>
      </c>
      <c r="D204" s="56">
        <f t="shared" si="19"/>
        <v>184</v>
      </c>
      <c r="E204" s="63">
        <f t="shared" si="20"/>
        <v>0</v>
      </c>
      <c r="F204" s="63">
        <f t="shared" si="16"/>
        <v>0</v>
      </c>
      <c r="G204" s="63">
        <f t="shared" si="17"/>
        <v>0</v>
      </c>
      <c r="H204" s="63">
        <f t="shared" si="23"/>
        <v>0</v>
      </c>
      <c r="I204" s="63">
        <f t="shared" si="18"/>
        <v>0</v>
      </c>
      <c r="L204" s="64"/>
      <c r="S204" s="58"/>
      <c r="V204" s="58"/>
    </row>
    <row r="205" spans="1:22">
      <c r="A205" s="56"/>
      <c r="B205" s="56">
        <f t="shared" si="21"/>
        <v>15.208333333333334</v>
      </c>
      <c r="C205" s="56">
        <f t="shared" si="22"/>
        <v>8</v>
      </c>
      <c r="D205" s="56">
        <f t="shared" si="19"/>
        <v>185</v>
      </c>
      <c r="E205" s="63">
        <f t="shared" si="20"/>
        <v>0</v>
      </c>
      <c r="F205" s="63">
        <f t="shared" si="16"/>
        <v>0</v>
      </c>
      <c r="G205" s="63">
        <f t="shared" si="17"/>
        <v>0</v>
      </c>
      <c r="H205" s="63">
        <f t="shared" si="23"/>
        <v>0</v>
      </c>
      <c r="I205" s="63">
        <f t="shared" si="18"/>
        <v>0</v>
      </c>
      <c r="L205" s="64"/>
      <c r="S205" s="58"/>
      <c r="V205" s="58"/>
    </row>
    <row r="206" spans="1:22">
      <c r="A206" s="56"/>
      <c r="B206" s="56">
        <f t="shared" si="21"/>
        <v>15.208333333333334</v>
      </c>
      <c r="C206" s="56">
        <f t="shared" si="22"/>
        <v>8</v>
      </c>
      <c r="D206" s="56">
        <f t="shared" si="19"/>
        <v>186</v>
      </c>
      <c r="E206" s="63">
        <f t="shared" si="20"/>
        <v>0</v>
      </c>
      <c r="F206" s="63">
        <f t="shared" si="16"/>
        <v>0</v>
      </c>
      <c r="G206" s="63">
        <f t="shared" si="17"/>
        <v>0</v>
      </c>
      <c r="H206" s="63">
        <f t="shared" si="23"/>
        <v>0</v>
      </c>
      <c r="I206" s="63">
        <f t="shared" si="18"/>
        <v>0</v>
      </c>
      <c r="L206" s="64"/>
      <c r="S206" s="58"/>
      <c r="V206" s="58"/>
    </row>
    <row r="207" spans="1:22">
      <c r="A207" s="56"/>
      <c r="B207" s="56">
        <f t="shared" si="21"/>
        <v>15.208333333333334</v>
      </c>
      <c r="C207" s="56">
        <f t="shared" si="22"/>
        <v>8</v>
      </c>
      <c r="D207" s="56">
        <f t="shared" si="19"/>
        <v>187</v>
      </c>
      <c r="E207" s="63">
        <f t="shared" si="20"/>
        <v>0</v>
      </c>
      <c r="F207" s="63">
        <f t="shared" si="16"/>
        <v>0</v>
      </c>
      <c r="G207" s="63">
        <f t="shared" si="17"/>
        <v>0</v>
      </c>
      <c r="H207" s="63">
        <f t="shared" si="23"/>
        <v>0</v>
      </c>
      <c r="I207" s="63">
        <f t="shared" si="18"/>
        <v>0</v>
      </c>
      <c r="L207" s="64"/>
      <c r="S207" s="58"/>
      <c r="V207" s="58"/>
    </row>
    <row r="208" spans="1:22">
      <c r="A208" s="56"/>
      <c r="B208" s="56">
        <f t="shared" si="21"/>
        <v>15.208333333333334</v>
      </c>
      <c r="C208" s="56">
        <f t="shared" si="22"/>
        <v>8</v>
      </c>
      <c r="D208" s="56">
        <f t="shared" si="19"/>
        <v>188</v>
      </c>
      <c r="E208" s="63">
        <f t="shared" si="20"/>
        <v>0</v>
      </c>
      <c r="F208" s="63">
        <f t="shared" si="16"/>
        <v>0</v>
      </c>
      <c r="G208" s="63">
        <f t="shared" si="17"/>
        <v>0</v>
      </c>
      <c r="H208" s="63">
        <f t="shared" si="23"/>
        <v>0</v>
      </c>
      <c r="I208" s="63">
        <f t="shared" si="18"/>
        <v>0</v>
      </c>
      <c r="L208" s="64"/>
      <c r="S208" s="58"/>
      <c r="V208" s="58"/>
    </row>
    <row r="209" spans="1:22">
      <c r="A209" s="56"/>
      <c r="B209" s="56">
        <f t="shared" si="21"/>
        <v>15.208333333333334</v>
      </c>
      <c r="C209" s="56">
        <f t="shared" si="22"/>
        <v>8</v>
      </c>
      <c r="D209" s="56">
        <f t="shared" si="19"/>
        <v>189</v>
      </c>
      <c r="E209" s="63">
        <f t="shared" si="20"/>
        <v>0</v>
      </c>
      <c r="F209" s="63">
        <f t="shared" si="16"/>
        <v>0</v>
      </c>
      <c r="G209" s="63">
        <f t="shared" si="17"/>
        <v>0</v>
      </c>
      <c r="H209" s="63">
        <f t="shared" si="23"/>
        <v>0</v>
      </c>
      <c r="I209" s="63">
        <f t="shared" si="18"/>
        <v>0</v>
      </c>
      <c r="L209" s="64"/>
      <c r="S209" s="58"/>
      <c r="V209" s="58"/>
    </row>
    <row r="210" spans="1:22">
      <c r="A210" s="56"/>
      <c r="B210" s="56">
        <f t="shared" si="21"/>
        <v>15.208333333333334</v>
      </c>
      <c r="C210" s="56">
        <f t="shared" si="22"/>
        <v>8</v>
      </c>
      <c r="D210" s="56">
        <f t="shared" si="19"/>
        <v>190</v>
      </c>
      <c r="E210" s="63">
        <f t="shared" si="20"/>
        <v>0</v>
      </c>
      <c r="F210" s="63">
        <f t="shared" si="16"/>
        <v>0</v>
      </c>
      <c r="G210" s="63">
        <f t="shared" si="17"/>
        <v>0</v>
      </c>
      <c r="H210" s="63">
        <f t="shared" si="23"/>
        <v>0</v>
      </c>
      <c r="I210" s="63">
        <f t="shared" si="18"/>
        <v>0</v>
      </c>
      <c r="L210" s="64"/>
      <c r="S210" s="58"/>
      <c r="V210" s="58"/>
    </row>
    <row r="211" spans="1:22">
      <c r="A211" s="56"/>
      <c r="B211" s="56">
        <f t="shared" si="21"/>
        <v>15.208333333333334</v>
      </c>
      <c r="C211" s="56">
        <f t="shared" si="22"/>
        <v>8</v>
      </c>
      <c r="D211" s="56">
        <f t="shared" si="19"/>
        <v>191</v>
      </c>
      <c r="E211" s="63">
        <f t="shared" si="20"/>
        <v>0</v>
      </c>
      <c r="F211" s="63">
        <f t="shared" si="16"/>
        <v>0</v>
      </c>
      <c r="G211" s="63">
        <f t="shared" si="17"/>
        <v>0</v>
      </c>
      <c r="H211" s="63">
        <f t="shared" si="23"/>
        <v>0</v>
      </c>
      <c r="I211" s="63">
        <f t="shared" si="18"/>
        <v>0</v>
      </c>
      <c r="L211" s="64"/>
      <c r="S211" s="58"/>
      <c r="V211" s="58"/>
    </row>
    <row r="212" spans="1:22">
      <c r="A212" s="56"/>
      <c r="B212" s="56">
        <f t="shared" si="21"/>
        <v>15.208333333333334</v>
      </c>
      <c r="C212" s="56">
        <f t="shared" si="22"/>
        <v>8</v>
      </c>
      <c r="D212" s="56">
        <f t="shared" si="19"/>
        <v>192</v>
      </c>
      <c r="E212" s="63">
        <f t="shared" si="20"/>
        <v>0</v>
      </c>
      <c r="F212" s="63">
        <f t="shared" si="16"/>
        <v>0</v>
      </c>
      <c r="G212" s="63">
        <f t="shared" si="17"/>
        <v>0</v>
      </c>
      <c r="H212" s="63">
        <f t="shared" si="23"/>
        <v>0</v>
      </c>
      <c r="I212" s="63">
        <f t="shared" si="18"/>
        <v>0</v>
      </c>
      <c r="L212" s="64"/>
      <c r="S212" s="58"/>
      <c r="V212" s="58"/>
    </row>
    <row r="213" spans="1:22">
      <c r="A213" s="56"/>
      <c r="B213" s="56">
        <f t="shared" si="21"/>
        <v>15.208333333333334</v>
      </c>
      <c r="C213" s="56">
        <f t="shared" si="22"/>
        <v>9</v>
      </c>
      <c r="D213" s="56">
        <f t="shared" si="19"/>
        <v>193</v>
      </c>
      <c r="E213" s="63">
        <f t="shared" si="20"/>
        <v>0</v>
      </c>
      <c r="F213" s="63">
        <f t="shared" ref="F213:F276" si="24">ROUND(E213*$I$8,2)*B213</f>
        <v>0</v>
      </c>
      <c r="G213" s="63">
        <f t="shared" ref="G213:G276" si="25">ROUND(E213*$I$9,2)*B213</f>
        <v>0</v>
      </c>
      <c r="H213" s="63">
        <f t="shared" si="23"/>
        <v>0</v>
      </c>
      <c r="I213" s="63">
        <f t="shared" ref="I213:I276" si="26">SUM(E213:H213)</f>
        <v>0</v>
      </c>
      <c r="L213" s="64"/>
      <c r="S213" s="58"/>
      <c r="V213" s="58"/>
    </row>
    <row r="214" spans="1:22">
      <c r="A214" s="56"/>
      <c r="B214" s="56">
        <f t="shared" si="21"/>
        <v>15.208333333333334</v>
      </c>
      <c r="C214" s="56">
        <f t="shared" si="22"/>
        <v>9</v>
      </c>
      <c r="D214" s="56">
        <f t="shared" ref="D214:D277" si="27">D213+1</f>
        <v>194</v>
      </c>
      <c r="E214" s="63">
        <f t="shared" ref="E214:E277" si="28">I213</f>
        <v>0</v>
      </c>
      <c r="F214" s="63">
        <f t="shared" si="24"/>
        <v>0</v>
      </c>
      <c r="G214" s="63">
        <f t="shared" si="25"/>
        <v>0</v>
      </c>
      <c r="H214" s="63">
        <f t="shared" si="23"/>
        <v>0</v>
      </c>
      <c r="I214" s="63">
        <f t="shared" si="26"/>
        <v>0</v>
      </c>
      <c r="L214" s="64"/>
      <c r="S214" s="58"/>
      <c r="V214" s="58"/>
    </row>
    <row r="215" spans="1:22">
      <c r="A215" s="56"/>
      <c r="B215" s="56">
        <f t="shared" ref="B215:B278" si="29">B214</f>
        <v>15.208333333333334</v>
      </c>
      <c r="C215" s="56">
        <f t="shared" ref="C215:C278" si="30">IF(MOD(D215-1,24)=0,1,0)+C214</f>
        <v>9</v>
      </c>
      <c r="D215" s="56">
        <f t="shared" si="27"/>
        <v>195</v>
      </c>
      <c r="E215" s="63">
        <f t="shared" si="28"/>
        <v>0</v>
      </c>
      <c r="F215" s="63">
        <f t="shared" si="24"/>
        <v>0</v>
      </c>
      <c r="G215" s="63">
        <f t="shared" si="25"/>
        <v>0</v>
      </c>
      <c r="H215" s="63">
        <f t="shared" si="23"/>
        <v>0</v>
      </c>
      <c r="I215" s="63">
        <f t="shared" si="26"/>
        <v>0</v>
      </c>
      <c r="L215" s="64"/>
      <c r="S215" s="58"/>
      <c r="V215" s="58"/>
    </row>
    <row r="216" spans="1:22">
      <c r="A216" s="56"/>
      <c r="B216" s="56">
        <f t="shared" si="29"/>
        <v>15.208333333333334</v>
      </c>
      <c r="C216" s="56">
        <f t="shared" si="30"/>
        <v>9</v>
      </c>
      <c r="D216" s="56">
        <f t="shared" si="27"/>
        <v>196</v>
      </c>
      <c r="E216" s="63">
        <f t="shared" si="28"/>
        <v>0</v>
      </c>
      <c r="F216" s="63">
        <f t="shared" si="24"/>
        <v>0</v>
      </c>
      <c r="G216" s="63">
        <f t="shared" si="25"/>
        <v>0</v>
      </c>
      <c r="H216" s="63">
        <f t="shared" si="23"/>
        <v>0</v>
      </c>
      <c r="I216" s="63">
        <f t="shared" si="26"/>
        <v>0</v>
      </c>
      <c r="L216" s="64"/>
      <c r="S216" s="58"/>
      <c r="V216" s="58"/>
    </row>
    <row r="217" spans="1:22">
      <c r="A217" s="56"/>
      <c r="B217" s="56">
        <f t="shared" si="29"/>
        <v>15.208333333333334</v>
      </c>
      <c r="C217" s="56">
        <f t="shared" si="30"/>
        <v>9</v>
      </c>
      <c r="D217" s="56">
        <f t="shared" si="27"/>
        <v>197</v>
      </c>
      <c r="E217" s="63">
        <f t="shared" si="28"/>
        <v>0</v>
      </c>
      <c r="F217" s="63">
        <f t="shared" si="24"/>
        <v>0</v>
      </c>
      <c r="G217" s="63">
        <f t="shared" si="25"/>
        <v>0</v>
      </c>
      <c r="H217" s="63">
        <f t="shared" si="23"/>
        <v>0</v>
      </c>
      <c r="I217" s="63">
        <f t="shared" si="26"/>
        <v>0</v>
      </c>
      <c r="L217" s="64"/>
      <c r="S217" s="58"/>
      <c r="V217" s="58"/>
    </row>
    <row r="218" spans="1:22">
      <c r="A218" s="56"/>
      <c r="B218" s="56">
        <f t="shared" si="29"/>
        <v>15.208333333333334</v>
      </c>
      <c r="C218" s="56">
        <f t="shared" si="30"/>
        <v>9</v>
      </c>
      <c r="D218" s="56">
        <f t="shared" si="27"/>
        <v>198</v>
      </c>
      <c r="E218" s="63">
        <f t="shared" si="28"/>
        <v>0</v>
      </c>
      <c r="F218" s="63">
        <f t="shared" si="24"/>
        <v>0</v>
      </c>
      <c r="G218" s="63">
        <f t="shared" si="25"/>
        <v>0</v>
      </c>
      <c r="H218" s="63">
        <f t="shared" si="23"/>
        <v>0</v>
      </c>
      <c r="I218" s="63">
        <f t="shared" si="26"/>
        <v>0</v>
      </c>
      <c r="L218" s="64"/>
      <c r="S218" s="58"/>
      <c r="V218" s="58"/>
    </row>
    <row r="219" spans="1:22">
      <c r="A219" s="56"/>
      <c r="B219" s="56">
        <f t="shared" si="29"/>
        <v>15.208333333333334</v>
      </c>
      <c r="C219" s="56">
        <f t="shared" si="30"/>
        <v>9</v>
      </c>
      <c r="D219" s="56">
        <f t="shared" si="27"/>
        <v>199</v>
      </c>
      <c r="E219" s="63">
        <f t="shared" si="28"/>
        <v>0</v>
      </c>
      <c r="F219" s="63">
        <f t="shared" si="24"/>
        <v>0</v>
      </c>
      <c r="G219" s="63">
        <f t="shared" si="25"/>
        <v>0</v>
      </c>
      <c r="H219" s="63">
        <f t="shared" si="23"/>
        <v>0</v>
      </c>
      <c r="I219" s="63">
        <f t="shared" si="26"/>
        <v>0</v>
      </c>
      <c r="L219" s="64"/>
      <c r="S219" s="68"/>
      <c r="T219" s="69"/>
      <c r="U219" s="69"/>
      <c r="V219" s="58"/>
    </row>
    <row r="220" spans="1:22">
      <c r="A220" s="56"/>
      <c r="B220" s="56">
        <f t="shared" si="29"/>
        <v>15.208333333333334</v>
      </c>
      <c r="C220" s="56">
        <f t="shared" si="30"/>
        <v>9</v>
      </c>
      <c r="D220" s="56">
        <f t="shared" si="27"/>
        <v>200</v>
      </c>
      <c r="E220" s="63">
        <f t="shared" si="28"/>
        <v>0</v>
      </c>
      <c r="F220" s="63">
        <f t="shared" si="24"/>
        <v>0</v>
      </c>
      <c r="G220" s="63">
        <f t="shared" si="25"/>
        <v>0</v>
      </c>
      <c r="H220" s="63">
        <f t="shared" ref="H220:H283" si="31">IF(-H219&lt;I219,H219,-SUM(E220:G220))</f>
        <v>0</v>
      </c>
      <c r="I220" s="63">
        <f t="shared" si="26"/>
        <v>0</v>
      </c>
      <c r="L220" s="64"/>
      <c r="S220" s="68"/>
      <c r="T220" s="69"/>
      <c r="U220" s="69"/>
      <c r="V220" s="58"/>
    </row>
    <row r="221" spans="1:22">
      <c r="A221" s="56"/>
      <c r="B221" s="56">
        <f t="shared" si="29"/>
        <v>15.208333333333334</v>
      </c>
      <c r="C221" s="56">
        <f t="shared" si="30"/>
        <v>9</v>
      </c>
      <c r="D221" s="56">
        <f t="shared" si="27"/>
        <v>201</v>
      </c>
      <c r="E221" s="63">
        <f t="shared" si="28"/>
        <v>0</v>
      </c>
      <c r="F221" s="63">
        <f t="shared" si="24"/>
        <v>0</v>
      </c>
      <c r="G221" s="63">
        <f t="shared" si="25"/>
        <v>0</v>
      </c>
      <c r="H221" s="63">
        <f t="shared" si="31"/>
        <v>0</v>
      </c>
      <c r="I221" s="63">
        <f t="shared" si="26"/>
        <v>0</v>
      </c>
      <c r="L221" s="64"/>
      <c r="S221" s="68"/>
      <c r="T221" s="69"/>
      <c r="U221" s="69"/>
      <c r="V221" s="58"/>
    </row>
    <row r="222" spans="1:22">
      <c r="A222" s="56"/>
      <c r="B222" s="56">
        <f t="shared" si="29"/>
        <v>15.208333333333334</v>
      </c>
      <c r="C222" s="56">
        <f t="shared" si="30"/>
        <v>9</v>
      </c>
      <c r="D222" s="56">
        <f t="shared" si="27"/>
        <v>202</v>
      </c>
      <c r="E222" s="63">
        <f t="shared" si="28"/>
        <v>0</v>
      </c>
      <c r="F222" s="63">
        <f t="shared" si="24"/>
        <v>0</v>
      </c>
      <c r="G222" s="63">
        <f t="shared" si="25"/>
        <v>0</v>
      </c>
      <c r="H222" s="63">
        <f t="shared" si="31"/>
        <v>0</v>
      </c>
      <c r="I222" s="63">
        <f t="shared" si="26"/>
        <v>0</v>
      </c>
      <c r="L222" s="64"/>
      <c r="S222" s="70"/>
      <c r="T222" s="71"/>
      <c r="U222" s="71"/>
      <c r="V222" s="58"/>
    </row>
    <row r="223" spans="1:22">
      <c r="A223" s="56"/>
      <c r="B223" s="56">
        <f t="shared" si="29"/>
        <v>15.208333333333334</v>
      </c>
      <c r="C223" s="56">
        <f t="shared" si="30"/>
        <v>9</v>
      </c>
      <c r="D223" s="56">
        <f t="shared" si="27"/>
        <v>203</v>
      </c>
      <c r="E223" s="63">
        <f t="shared" si="28"/>
        <v>0</v>
      </c>
      <c r="F223" s="63">
        <f t="shared" si="24"/>
        <v>0</v>
      </c>
      <c r="G223" s="63">
        <f t="shared" si="25"/>
        <v>0</v>
      </c>
      <c r="H223" s="63">
        <f t="shared" si="31"/>
        <v>0</v>
      </c>
      <c r="I223" s="63">
        <f t="shared" si="26"/>
        <v>0</v>
      </c>
      <c r="L223" s="64"/>
      <c r="S223" s="58"/>
      <c r="V223" s="58"/>
    </row>
    <row r="224" spans="1:22">
      <c r="A224" s="56"/>
      <c r="B224" s="56">
        <f t="shared" si="29"/>
        <v>15.208333333333334</v>
      </c>
      <c r="C224" s="56">
        <f t="shared" si="30"/>
        <v>9</v>
      </c>
      <c r="D224" s="56">
        <f t="shared" si="27"/>
        <v>204</v>
      </c>
      <c r="E224" s="63">
        <f t="shared" si="28"/>
        <v>0</v>
      </c>
      <c r="F224" s="63">
        <f t="shared" si="24"/>
        <v>0</v>
      </c>
      <c r="G224" s="63">
        <f t="shared" si="25"/>
        <v>0</v>
      </c>
      <c r="H224" s="63">
        <f t="shared" si="31"/>
        <v>0</v>
      </c>
      <c r="I224" s="63">
        <f t="shared" si="26"/>
        <v>0</v>
      </c>
      <c r="L224" s="64"/>
      <c r="S224" s="58"/>
      <c r="V224" s="58"/>
    </row>
    <row r="225" spans="1:22">
      <c r="A225" s="56"/>
      <c r="B225" s="56">
        <f t="shared" si="29"/>
        <v>15.208333333333334</v>
      </c>
      <c r="C225" s="56">
        <f t="shared" si="30"/>
        <v>9</v>
      </c>
      <c r="D225" s="56">
        <f t="shared" si="27"/>
        <v>205</v>
      </c>
      <c r="E225" s="63">
        <f t="shared" si="28"/>
        <v>0</v>
      </c>
      <c r="F225" s="63">
        <f t="shared" si="24"/>
        <v>0</v>
      </c>
      <c r="G225" s="63">
        <f t="shared" si="25"/>
        <v>0</v>
      </c>
      <c r="H225" s="63">
        <f t="shared" si="31"/>
        <v>0</v>
      </c>
      <c r="I225" s="63">
        <f t="shared" si="26"/>
        <v>0</v>
      </c>
      <c r="L225" s="64"/>
      <c r="S225" s="58"/>
      <c r="V225" s="58"/>
    </row>
    <row r="226" spans="1:22">
      <c r="A226" s="56"/>
      <c r="B226" s="56">
        <f t="shared" si="29"/>
        <v>15.208333333333334</v>
      </c>
      <c r="C226" s="56">
        <f t="shared" si="30"/>
        <v>9</v>
      </c>
      <c r="D226" s="56">
        <f t="shared" si="27"/>
        <v>206</v>
      </c>
      <c r="E226" s="63">
        <f t="shared" si="28"/>
        <v>0</v>
      </c>
      <c r="F226" s="63">
        <f t="shared" si="24"/>
        <v>0</v>
      </c>
      <c r="G226" s="63">
        <f t="shared" si="25"/>
        <v>0</v>
      </c>
      <c r="H226" s="63">
        <f t="shared" si="31"/>
        <v>0</v>
      </c>
      <c r="I226" s="63">
        <f t="shared" si="26"/>
        <v>0</v>
      </c>
      <c r="L226" s="64"/>
      <c r="S226" s="58"/>
      <c r="V226" s="58"/>
    </row>
    <row r="227" spans="1:22">
      <c r="A227" s="56"/>
      <c r="B227" s="56">
        <f t="shared" si="29"/>
        <v>15.208333333333334</v>
      </c>
      <c r="C227" s="56">
        <f t="shared" si="30"/>
        <v>9</v>
      </c>
      <c r="D227" s="56">
        <f t="shared" si="27"/>
        <v>207</v>
      </c>
      <c r="E227" s="63">
        <f t="shared" si="28"/>
        <v>0</v>
      </c>
      <c r="F227" s="63">
        <f t="shared" si="24"/>
        <v>0</v>
      </c>
      <c r="G227" s="63">
        <f t="shared" si="25"/>
        <v>0</v>
      </c>
      <c r="H227" s="63">
        <f t="shared" si="31"/>
        <v>0</v>
      </c>
      <c r="I227" s="63">
        <f t="shared" si="26"/>
        <v>0</v>
      </c>
      <c r="L227" s="64"/>
      <c r="S227" s="58"/>
      <c r="V227" s="58"/>
    </row>
    <row r="228" spans="1:22">
      <c r="A228" s="56"/>
      <c r="B228" s="56">
        <f t="shared" si="29"/>
        <v>15.208333333333334</v>
      </c>
      <c r="C228" s="56">
        <f t="shared" si="30"/>
        <v>9</v>
      </c>
      <c r="D228" s="56">
        <f t="shared" si="27"/>
        <v>208</v>
      </c>
      <c r="E228" s="63">
        <f t="shared" si="28"/>
        <v>0</v>
      </c>
      <c r="F228" s="63">
        <f t="shared" si="24"/>
        <v>0</v>
      </c>
      <c r="G228" s="63">
        <f t="shared" si="25"/>
        <v>0</v>
      </c>
      <c r="H228" s="63">
        <f t="shared" si="31"/>
        <v>0</v>
      </c>
      <c r="I228" s="63">
        <f t="shared" si="26"/>
        <v>0</v>
      </c>
      <c r="L228" s="64"/>
      <c r="S228" s="58"/>
      <c r="V228" s="58"/>
    </row>
    <row r="229" spans="1:22">
      <c r="A229" s="56"/>
      <c r="B229" s="56">
        <f t="shared" si="29"/>
        <v>15.208333333333334</v>
      </c>
      <c r="C229" s="56">
        <f t="shared" si="30"/>
        <v>9</v>
      </c>
      <c r="D229" s="56">
        <f t="shared" si="27"/>
        <v>209</v>
      </c>
      <c r="E229" s="63">
        <f t="shared" si="28"/>
        <v>0</v>
      </c>
      <c r="F229" s="63">
        <f t="shared" si="24"/>
        <v>0</v>
      </c>
      <c r="G229" s="63">
        <f t="shared" si="25"/>
        <v>0</v>
      </c>
      <c r="H229" s="63">
        <f t="shared" si="31"/>
        <v>0</v>
      </c>
      <c r="I229" s="63">
        <f t="shared" si="26"/>
        <v>0</v>
      </c>
      <c r="L229" s="64"/>
      <c r="S229" s="58"/>
      <c r="V229" s="58"/>
    </row>
    <row r="230" spans="1:22">
      <c r="A230" s="56"/>
      <c r="B230" s="56">
        <f t="shared" si="29"/>
        <v>15.208333333333334</v>
      </c>
      <c r="C230" s="56">
        <f t="shared" si="30"/>
        <v>9</v>
      </c>
      <c r="D230" s="56">
        <f t="shared" si="27"/>
        <v>210</v>
      </c>
      <c r="E230" s="63">
        <f t="shared" si="28"/>
        <v>0</v>
      </c>
      <c r="F230" s="63">
        <f t="shared" si="24"/>
        <v>0</v>
      </c>
      <c r="G230" s="63">
        <f t="shared" si="25"/>
        <v>0</v>
      </c>
      <c r="H230" s="63">
        <f t="shared" si="31"/>
        <v>0</v>
      </c>
      <c r="I230" s="63">
        <f t="shared" si="26"/>
        <v>0</v>
      </c>
      <c r="L230" s="64"/>
      <c r="S230" s="58"/>
      <c r="V230" s="58"/>
    </row>
    <row r="231" spans="1:22">
      <c r="A231" s="56"/>
      <c r="B231" s="56">
        <f t="shared" si="29"/>
        <v>15.208333333333334</v>
      </c>
      <c r="C231" s="56">
        <f t="shared" si="30"/>
        <v>9</v>
      </c>
      <c r="D231" s="56">
        <f t="shared" si="27"/>
        <v>211</v>
      </c>
      <c r="E231" s="63">
        <f t="shared" si="28"/>
        <v>0</v>
      </c>
      <c r="F231" s="63">
        <f t="shared" si="24"/>
        <v>0</v>
      </c>
      <c r="G231" s="63">
        <f t="shared" si="25"/>
        <v>0</v>
      </c>
      <c r="H231" s="63">
        <f t="shared" si="31"/>
        <v>0</v>
      </c>
      <c r="I231" s="63">
        <f t="shared" si="26"/>
        <v>0</v>
      </c>
      <c r="L231" s="64"/>
      <c r="S231" s="58"/>
      <c r="V231" s="58"/>
    </row>
    <row r="232" spans="1:22">
      <c r="A232" s="56"/>
      <c r="B232" s="56">
        <f t="shared" si="29"/>
        <v>15.208333333333334</v>
      </c>
      <c r="C232" s="56">
        <f t="shared" si="30"/>
        <v>9</v>
      </c>
      <c r="D232" s="56">
        <f t="shared" si="27"/>
        <v>212</v>
      </c>
      <c r="E232" s="63">
        <f t="shared" si="28"/>
        <v>0</v>
      </c>
      <c r="F232" s="63">
        <f t="shared" si="24"/>
        <v>0</v>
      </c>
      <c r="G232" s="63">
        <f t="shared" si="25"/>
        <v>0</v>
      </c>
      <c r="H232" s="63">
        <f t="shared" si="31"/>
        <v>0</v>
      </c>
      <c r="I232" s="63">
        <f t="shared" si="26"/>
        <v>0</v>
      </c>
      <c r="L232" s="64"/>
      <c r="S232" s="58"/>
      <c r="V232" s="58"/>
    </row>
    <row r="233" spans="1:22">
      <c r="A233" s="56"/>
      <c r="B233" s="56">
        <f t="shared" si="29"/>
        <v>15.208333333333334</v>
      </c>
      <c r="C233" s="56">
        <f t="shared" si="30"/>
        <v>9</v>
      </c>
      <c r="D233" s="56">
        <f t="shared" si="27"/>
        <v>213</v>
      </c>
      <c r="E233" s="63">
        <f t="shared" si="28"/>
        <v>0</v>
      </c>
      <c r="F233" s="63">
        <f t="shared" si="24"/>
        <v>0</v>
      </c>
      <c r="G233" s="63">
        <f t="shared" si="25"/>
        <v>0</v>
      </c>
      <c r="H233" s="63">
        <f t="shared" si="31"/>
        <v>0</v>
      </c>
      <c r="I233" s="63">
        <f t="shared" si="26"/>
        <v>0</v>
      </c>
      <c r="L233" s="64"/>
      <c r="S233" s="58"/>
      <c r="V233" s="58"/>
    </row>
    <row r="234" spans="1:22">
      <c r="A234" s="56"/>
      <c r="B234" s="56">
        <f t="shared" si="29"/>
        <v>15.208333333333334</v>
      </c>
      <c r="C234" s="56">
        <f t="shared" si="30"/>
        <v>9</v>
      </c>
      <c r="D234" s="56">
        <f t="shared" si="27"/>
        <v>214</v>
      </c>
      <c r="E234" s="63">
        <f t="shared" si="28"/>
        <v>0</v>
      </c>
      <c r="F234" s="63">
        <f t="shared" si="24"/>
        <v>0</v>
      </c>
      <c r="G234" s="63">
        <f t="shared" si="25"/>
        <v>0</v>
      </c>
      <c r="H234" s="63">
        <f t="shared" si="31"/>
        <v>0</v>
      </c>
      <c r="I234" s="63">
        <f t="shared" si="26"/>
        <v>0</v>
      </c>
      <c r="L234" s="64"/>
      <c r="S234" s="58"/>
      <c r="V234" s="58"/>
    </row>
    <row r="235" spans="1:22">
      <c r="A235" s="56"/>
      <c r="B235" s="56">
        <f t="shared" si="29"/>
        <v>15.208333333333334</v>
      </c>
      <c r="C235" s="56">
        <f t="shared" si="30"/>
        <v>9</v>
      </c>
      <c r="D235" s="56">
        <f t="shared" si="27"/>
        <v>215</v>
      </c>
      <c r="E235" s="63">
        <f t="shared" si="28"/>
        <v>0</v>
      </c>
      <c r="F235" s="63">
        <f t="shared" si="24"/>
        <v>0</v>
      </c>
      <c r="G235" s="63">
        <f t="shared" si="25"/>
        <v>0</v>
      </c>
      <c r="H235" s="63">
        <f t="shared" si="31"/>
        <v>0</v>
      </c>
      <c r="I235" s="63">
        <f t="shared" si="26"/>
        <v>0</v>
      </c>
      <c r="L235" s="64"/>
      <c r="S235" s="58"/>
      <c r="V235" s="58"/>
    </row>
    <row r="236" spans="1:22">
      <c r="A236" s="56"/>
      <c r="B236" s="56">
        <f t="shared" si="29"/>
        <v>15.208333333333334</v>
      </c>
      <c r="C236" s="56">
        <f t="shared" si="30"/>
        <v>9</v>
      </c>
      <c r="D236" s="56">
        <f t="shared" si="27"/>
        <v>216</v>
      </c>
      <c r="E236" s="63">
        <f t="shared" si="28"/>
        <v>0</v>
      </c>
      <c r="F236" s="63">
        <f t="shared" si="24"/>
        <v>0</v>
      </c>
      <c r="G236" s="63">
        <f t="shared" si="25"/>
        <v>0</v>
      </c>
      <c r="H236" s="63">
        <f t="shared" si="31"/>
        <v>0</v>
      </c>
      <c r="I236" s="63">
        <f t="shared" si="26"/>
        <v>0</v>
      </c>
      <c r="L236" s="64"/>
      <c r="S236" s="58"/>
      <c r="V236" s="58"/>
    </row>
    <row r="237" spans="1:22">
      <c r="A237" s="56"/>
      <c r="B237" s="56">
        <f t="shared" si="29"/>
        <v>15.208333333333334</v>
      </c>
      <c r="C237" s="56">
        <f t="shared" si="30"/>
        <v>10</v>
      </c>
      <c r="D237" s="56">
        <f t="shared" si="27"/>
        <v>217</v>
      </c>
      <c r="E237" s="63">
        <f t="shared" si="28"/>
        <v>0</v>
      </c>
      <c r="F237" s="63">
        <f t="shared" si="24"/>
        <v>0</v>
      </c>
      <c r="G237" s="63">
        <f t="shared" si="25"/>
        <v>0</v>
      </c>
      <c r="H237" s="63">
        <f t="shared" si="31"/>
        <v>0</v>
      </c>
      <c r="I237" s="63">
        <f t="shared" si="26"/>
        <v>0</v>
      </c>
      <c r="L237" s="64"/>
      <c r="S237" s="58"/>
      <c r="V237" s="58"/>
    </row>
    <row r="238" spans="1:22">
      <c r="A238" s="56"/>
      <c r="B238" s="56">
        <f t="shared" si="29"/>
        <v>15.208333333333334</v>
      </c>
      <c r="C238" s="56">
        <f t="shared" si="30"/>
        <v>10</v>
      </c>
      <c r="D238" s="56">
        <f t="shared" si="27"/>
        <v>218</v>
      </c>
      <c r="E238" s="63">
        <f t="shared" si="28"/>
        <v>0</v>
      </c>
      <c r="F238" s="63">
        <f t="shared" si="24"/>
        <v>0</v>
      </c>
      <c r="G238" s="63">
        <f t="shared" si="25"/>
        <v>0</v>
      </c>
      <c r="H238" s="63">
        <f t="shared" si="31"/>
        <v>0</v>
      </c>
      <c r="I238" s="63">
        <f t="shared" si="26"/>
        <v>0</v>
      </c>
      <c r="L238" s="64"/>
      <c r="S238" s="58"/>
      <c r="V238" s="58"/>
    </row>
    <row r="239" spans="1:22">
      <c r="A239" s="56"/>
      <c r="B239" s="56">
        <f t="shared" si="29"/>
        <v>15.208333333333334</v>
      </c>
      <c r="C239" s="56">
        <f t="shared" si="30"/>
        <v>10</v>
      </c>
      <c r="D239" s="56">
        <f t="shared" si="27"/>
        <v>219</v>
      </c>
      <c r="E239" s="63">
        <f t="shared" si="28"/>
        <v>0</v>
      </c>
      <c r="F239" s="63">
        <f t="shared" si="24"/>
        <v>0</v>
      </c>
      <c r="G239" s="63">
        <f t="shared" si="25"/>
        <v>0</v>
      </c>
      <c r="H239" s="63">
        <f t="shared" si="31"/>
        <v>0</v>
      </c>
      <c r="I239" s="63">
        <f t="shared" si="26"/>
        <v>0</v>
      </c>
      <c r="L239" s="64"/>
      <c r="S239" s="58"/>
      <c r="V239" s="58"/>
    </row>
    <row r="240" spans="1:22">
      <c r="A240" s="56"/>
      <c r="B240" s="56">
        <f t="shared" si="29"/>
        <v>15.208333333333334</v>
      </c>
      <c r="C240" s="56">
        <f t="shared" si="30"/>
        <v>10</v>
      </c>
      <c r="D240" s="56">
        <f t="shared" si="27"/>
        <v>220</v>
      </c>
      <c r="E240" s="63">
        <f t="shared" si="28"/>
        <v>0</v>
      </c>
      <c r="F240" s="63">
        <f t="shared" si="24"/>
        <v>0</v>
      </c>
      <c r="G240" s="63">
        <f t="shared" si="25"/>
        <v>0</v>
      </c>
      <c r="H240" s="63">
        <f t="shared" si="31"/>
        <v>0</v>
      </c>
      <c r="I240" s="63">
        <f t="shared" si="26"/>
        <v>0</v>
      </c>
      <c r="L240" s="64"/>
      <c r="S240" s="58"/>
      <c r="V240" s="58"/>
    </row>
    <row r="241" spans="1:22">
      <c r="A241" s="56"/>
      <c r="B241" s="56">
        <f t="shared" si="29"/>
        <v>15.208333333333334</v>
      </c>
      <c r="C241" s="56">
        <f t="shared" si="30"/>
        <v>10</v>
      </c>
      <c r="D241" s="56">
        <f t="shared" si="27"/>
        <v>221</v>
      </c>
      <c r="E241" s="63">
        <f t="shared" si="28"/>
        <v>0</v>
      </c>
      <c r="F241" s="63">
        <f t="shared" si="24"/>
        <v>0</v>
      </c>
      <c r="G241" s="63">
        <f t="shared" si="25"/>
        <v>0</v>
      </c>
      <c r="H241" s="63">
        <f t="shared" si="31"/>
        <v>0</v>
      </c>
      <c r="I241" s="63">
        <f t="shared" si="26"/>
        <v>0</v>
      </c>
      <c r="L241" s="64"/>
      <c r="S241" s="58"/>
      <c r="V241" s="58"/>
    </row>
    <row r="242" spans="1:22">
      <c r="A242" s="56"/>
      <c r="B242" s="56">
        <f t="shared" si="29"/>
        <v>15.208333333333334</v>
      </c>
      <c r="C242" s="56">
        <f t="shared" si="30"/>
        <v>10</v>
      </c>
      <c r="D242" s="56">
        <f t="shared" si="27"/>
        <v>222</v>
      </c>
      <c r="E242" s="63">
        <f t="shared" si="28"/>
        <v>0</v>
      </c>
      <c r="F242" s="63">
        <f t="shared" si="24"/>
        <v>0</v>
      </c>
      <c r="G242" s="63">
        <f t="shared" si="25"/>
        <v>0</v>
      </c>
      <c r="H242" s="63">
        <f t="shared" si="31"/>
        <v>0</v>
      </c>
      <c r="I242" s="63">
        <f t="shared" si="26"/>
        <v>0</v>
      </c>
      <c r="L242" s="64"/>
      <c r="S242" s="58"/>
      <c r="V242" s="58"/>
    </row>
    <row r="243" spans="1:22">
      <c r="A243" s="56"/>
      <c r="B243" s="56">
        <f t="shared" si="29"/>
        <v>15.208333333333334</v>
      </c>
      <c r="C243" s="56">
        <f t="shared" si="30"/>
        <v>10</v>
      </c>
      <c r="D243" s="56">
        <f t="shared" si="27"/>
        <v>223</v>
      </c>
      <c r="E243" s="63">
        <f t="shared" si="28"/>
        <v>0</v>
      </c>
      <c r="F243" s="63">
        <f t="shared" si="24"/>
        <v>0</v>
      </c>
      <c r="G243" s="63">
        <f t="shared" si="25"/>
        <v>0</v>
      </c>
      <c r="H243" s="63">
        <f t="shared" si="31"/>
        <v>0</v>
      </c>
      <c r="I243" s="63">
        <f t="shared" si="26"/>
        <v>0</v>
      </c>
      <c r="L243" s="64"/>
      <c r="S243" s="58"/>
      <c r="V243" s="58"/>
    </row>
    <row r="244" spans="1:22">
      <c r="A244" s="56"/>
      <c r="B244" s="56">
        <f t="shared" si="29"/>
        <v>15.208333333333334</v>
      </c>
      <c r="C244" s="56">
        <f t="shared" si="30"/>
        <v>10</v>
      </c>
      <c r="D244" s="56">
        <f t="shared" si="27"/>
        <v>224</v>
      </c>
      <c r="E244" s="63">
        <f t="shared" si="28"/>
        <v>0</v>
      </c>
      <c r="F244" s="63">
        <f t="shared" si="24"/>
        <v>0</v>
      </c>
      <c r="G244" s="63">
        <f t="shared" si="25"/>
        <v>0</v>
      </c>
      <c r="H244" s="63">
        <f t="shared" si="31"/>
        <v>0</v>
      </c>
      <c r="I244" s="63">
        <f t="shared" si="26"/>
        <v>0</v>
      </c>
      <c r="L244" s="64"/>
      <c r="S244" s="58"/>
      <c r="V244" s="58"/>
    </row>
    <row r="245" spans="1:22">
      <c r="A245" s="56"/>
      <c r="B245" s="56">
        <f t="shared" si="29"/>
        <v>15.208333333333334</v>
      </c>
      <c r="C245" s="56">
        <f t="shared" si="30"/>
        <v>10</v>
      </c>
      <c r="D245" s="56">
        <f t="shared" si="27"/>
        <v>225</v>
      </c>
      <c r="E245" s="63">
        <f t="shared" si="28"/>
        <v>0</v>
      </c>
      <c r="F245" s="63">
        <f t="shared" si="24"/>
        <v>0</v>
      </c>
      <c r="G245" s="63">
        <f t="shared" si="25"/>
        <v>0</v>
      </c>
      <c r="H245" s="63">
        <f t="shared" si="31"/>
        <v>0</v>
      </c>
      <c r="I245" s="63">
        <f t="shared" si="26"/>
        <v>0</v>
      </c>
      <c r="L245" s="64"/>
      <c r="S245" s="58"/>
      <c r="V245" s="58"/>
    </row>
    <row r="246" spans="1:22">
      <c r="A246" s="56"/>
      <c r="B246" s="56">
        <f t="shared" si="29"/>
        <v>15.208333333333334</v>
      </c>
      <c r="C246" s="56">
        <f t="shared" si="30"/>
        <v>10</v>
      </c>
      <c r="D246" s="56">
        <f t="shared" si="27"/>
        <v>226</v>
      </c>
      <c r="E246" s="63">
        <f t="shared" si="28"/>
        <v>0</v>
      </c>
      <c r="F246" s="63">
        <f t="shared" si="24"/>
        <v>0</v>
      </c>
      <c r="G246" s="63">
        <f t="shared" si="25"/>
        <v>0</v>
      </c>
      <c r="H246" s="63">
        <f t="shared" si="31"/>
        <v>0</v>
      </c>
      <c r="I246" s="63">
        <f t="shared" si="26"/>
        <v>0</v>
      </c>
      <c r="L246" s="64"/>
      <c r="S246" s="58"/>
      <c r="V246" s="58"/>
    </row>
    <row r="247" spans="1:22">
      <c r="A247" s="56"/>
      <c r="B247" s="56">
        <f t="shared" si="29"/>
        <v>15.208333333333334</v>
      </c>
      <c r="C247" s="56">
        <f t="shared" si="30"/>
        <v>10</v>
      </c>
      <c r="D247" s="56">
        <f t="shared" si="27"/>
        <v>227</v>
      </c>
      <c r="E247" s="63">
        <f t="shared" si="28"/>
        <v>0</v>
      </c>
      <c r="F247" s="63">
        <f t="shared" si="24"/>
        <v>0</v>
      </c>
      <c r="G247" s="63">
        <f t="shared" si="25"/>
        <v>0</v>
      </c>
      <c r="H247" s="63">
        <f t="shared" si="31"/>
        <v>0</v>
      </c>
      <c r="I247" s="63">
        <f t="shared" si="26"/>
        <v>0</v>
      </c>
      <c r="L247" s="64"/>
      <c r="S247" s="58"/>
      <c r="V247" s="58"/>
    </row>
    <row r="248" spans="1:22">
      <c r="A248" s="56"/>
      <c r="B248" s="56">
        <f t="shared" si="29"/>
        <v>15.208333333333334</v>
      </c>
      <c r="C248" s="56">
        <f t="shared" si="30"/>
        <v>10</v>
      </c>
      <c r="D248" s="56">
        <f t="shared" si="27"/>
        <v>228</v>
      </c>
      <c r="E248" s="63">
        <f t="shared" si="28"/>
        <v>0</v>
      </c>
      <c r="F248" s="63">
        <f t="shared" si="24"/>
        <v>0</v>
      </c>
      <c r="G248" s="63">
        <f t="shared" si="25"/>
        <v>0</v>
      </c>
      <c r="H248" s="63">
        <f t="shared" si="31"/>
        <v>0</v>
      </c>
      <c r="I248" s="63">
        <f t="shared" si="26"/>
        <v>0</v>
      </c>
      <c r="L248" s="64"/>
      <c r="S248" s="58"/>
      <c r="V248" s="58"/>
    </row>
    <row r="249" spans="1:22">
      <c r="A249" s="56"/>
      <c r="B249" s="56">
        <f t="shared" si="29"/>
        <v>15.208333333333334</v>
      </c>
      <c r="C249" s="56">
        <f t="shared" si="30"/>
        <v>10</v>
      </c>
      <c r="D249" s="56">
        <f t="shared" si="27"/>
        <v>229</v>
      </c>
      <c r="E249" s="63">
        <f t="shared" si="28"/>
        <v>0</v>
      </c>
      <c r="F249" s="63">
        <f t="shared" si="24"/>
        <v>0</v>
      </c>
      <c r="G249" s="63">
        <f t="shared" si="25"/>
        <v>0</v>
      </c>
      <c r="H249" s="63">
        <f t="shared" si="31"/>
        <v>0</v>
      </c>
      <c r="I249" s="63">
        <f t="shared" si="26"/>
        <v>0</v>
      </c>
      <c r="L249" s="64"/>
      <c r="S249" s="58"/>
      <c r="V249" s="58"/>
    </row>
    <row r="250" spans="1:22">
      <c r="A250" s="56"/>
      <c r="B250" s="56">
        <f t="shared" si="29"/>
        <v>15.208333333333334</v>
      </c>
      <c r="C250" s="56">
        <f t="shared" si="30"/>
        <v>10</v>
      </c>
      <c r="D250" s="56">
        <f t="shared" si="27"/>
        <v>230</v>
      </c>
      <c r="E250" s="63">
        <f t="shared" si="28"/>
        <v>0</v>
      </c>
      <c r="F250" s="63">
        <f t="shared" si="24"/>
        <v>0</v>
      </c>
      <c r="G250" s="63">
        <f t="shared" si="25"/>
        <v>0</v>
      </c>
      <c r="H250" s="63">
        <f t="shared" si="31"/>
        <v>0</v>
      </c>
      <c r="I250" s="63">
        <f t="shared" si="26"/>
        <v>0</v>
      </c>
      <c r="L250" s="64"/>
      <c r="S250" s="58"/>
      <c r="V250" s="58"/>
    </row>
    <row r="251" spans="1:22">
      <c r="A251" s="56"/>
      <c r="B251" s="56">
        <f t="shared" si="29"/>
        <v>15.208333333333334</v>
      </c>
      <c r="C251" s="56">
        <f t="shared" si="30"/>
        <v>10</v>
      </c>
      <c r="D251" s="56">
        <f t="shared" si="27"/>
        <v>231</v>
      </c>
      <c r="E251" s="63">
        <f t="shared" si="28"/>
        <v>0</v>
      </c>
      <c r="F251" s="63">
        <f t="shared" si="24"/>
        <v>0</v>
      </c>
      <c r="G251" s="63">
        <f t="shared" si="25"/>
        <v>0</v>
      </c>
      <c r="H251" s="63">
        <f t="shared" si="31"/>
        <v>0</v>
      </c>
      <c r="I251" s="63">
        <f t="shared" si="26"/>
        <v>0</v>
      </c>
      <c r="L251" s="64"/>
      <c r="S251" s="58"/>
      <c r="V251" s="58"/>
    </row>
    <row r="252" spans="1:22">
      <c r="A252" s="56"/>
      <c r="B252" s="56">
        <f t="shared" si="29"/>
        <v>15.208333333333334</v>
      </c>
      <c r="C252" s="56">
        <f t="shared" si="30"/>
        <v>10</v>
      </c>
      <c r="D252" s="56">
        <f t="shared" si="27"/>
        <v>232</v>
      </c>
      <c r="E252" s="63">
        <f t="shared" si="28"/>
        <v>0</v>
      </c>
      <c r="F252" s="63">
        <f t="shared" si="24"/>
        <v>0</v>
      </c>
      <c r="G252" s="63">
        <f t="shared" si="25"/>
        <v>0</v>
      </c>
      <c r="H252" s="63">
        <f t="shared" si="31"/>
        <v>0</v>
      </c>
      <c r="I252" s="63">
        <f t="shared" si="26"/>
        <v>0</v>
      </c>
      <c r="L252" s="64"/>
      <c r="S252" s="58"/>
      <c r="V252" s="58"/>
    </row>
    <row r="253" spans="1:22">
      <c r="A253" s="56"/>
      <c r="B253" s="56">
        <f t="shared" si="29"/>
        <v>15.208333333333334</v>
      </c>
      <c r="C253" s="56">
        <f t="shared" si="30"/>
        <v>10</v>
      </c>
      <c r="D253" s="56">
        <f t="shared" si="27"/>
        <v>233</v>
      </c>
      <c r="E253" s="63">
        <f t="shared" si="28"/>
        <v>0</v>
      </c>
      <c r="F253" s="63">
        <f t="shared" si="24"/>
        <v>0</v>
      </c>
      <c r="G253" s="63">
        <f t="shared" si="25"/>
        <v>0</v>
      </c>
      <c r="H253" s="63">
        <f t="shared" si="31"/>
        <v>0</v>
      </c>
      <c r="I253" s="63">
        <f t="shared" si="26"/>
        <v>0</v>
      </c>
      <c r="L253" s="64"/>
      <c r="S253" s="58"/>
      <c r="V253" s="58"/>
    </row>
    <row r="254" spans="1:22">
      <c r="A254" s="56"/>
      <c r="B254" s="56">
        <f t="shared" si="29"/>
        <v>15.208333333333334</v>
      </c>
      <c r="C254" s="56">
        <f t="shared" si="30"/>
        <v>10</v>
      </c>
      <c r="D254" s="56">
        <f t="shared" si="27"/>
        <v>234</v>
      </c>
      <c r="E254" s="63">
        <f t="shared" si="28"/>
        <v>0</v>
      </c>
      <c r="F254" s="63">
        <f t="shared" si="24"/>
        <v>0</v>
      </c>
      <c r="G254" s="63">
        <f t="shared" si="25"/>
        <v>0</v>
      </c>
      <c r="H254" s="63">
        <f t="shared" si="31"/>
        <v>0</v>
      </c>
      <c r="I254" s="63">
        <f t="shared" si="26"/>
        <v>0</v>
      </c>
      <c r="L254" s="64"/>
      <c r="S254" s="58"/>
      <c r="V254" s="58"/>
    </row>
    <row r="255" spans="1:22">
      <c r="A255" s="56"/>
      <c r="B255" s="56">
        <f t="shared" si="29"/>
        <v>15.208333333333334</v>
      </c>
      <c r="C255" s="56">
        <f t="shared" si="30"/>
        <v>10</v>
      </c>
      <c r="D255" s="56">
        <f t="shared" si="27"/>
        <v>235</v>
      </c>
      <c r="E255" s="63">
        <f t="shared" si="28"/>
        <v>0</v>
      </c>
      <c r="F255" s="63">
        <f t="shared" si="24"/>
        <v>0</v>
      </c>
      <c r="G255" s="63">
        <f t="shared" si="25"/>
        <v>0</v>
      </c>
      <c r="H255" s="63">
        <f t="shared" si="31"/>
        <v>0</v>
      </c>
      <c r="I255" s="63">
        <f t="shared" si="26"/>
        <v>0</v>
      </c>
      <c r="L255" s="64"/>
      <c r="S255" s="58"/>
      <c r="V255" s="58"/>
    </row>
    <row r="256" spans="1:22">
      <c r="A256" s="56"/>
      <c r="B256" s="56">
        <f t="shared" si="29"/>
        <v>15.208333333333334</v>
      </c>
      <c r="C256" s="56">
        <f t="shared" si="30"/>
        <v>10</v>
      </c>
      <c r="D256" s="56">
        <f t="shared" si="27"/>
        <v>236</v>
      </c>
      <c r="E256" s="63">
        <f t="shared" si="28"/>
        <v>0</v>
      </c>
      <c r="F256" s="63">
        <f t="shared" si="24"/>
        <v>0</v>
      </c>
      <c r="G256" s="63">
        <f t="shared" si="25"/>
        <v>0</v>
      </c>
      <c r="H256" s="63">
        <f t="shared" si="31"/>
        <v>0</v>
      </c>
      <c r="I256" s="63">
        <f t="shared" si="26"/>
        <v>0</v>
      </c>
      <c r="L256" s="64"/>
      <c r="S256" s="58"/>
      <c r="V256" s="58"/>
    </row>
    <row r="257" spans="1:22">
      <c r="A257" s="56"/>
      <c r="B257" s="56">
        <f t="shared" si="29"/>
        <v>15.208333333333334</v>
      </c>
      <c r="C257" s="56">
        <f t="shared" si="30"/>
        <v>10</v>
      </c>
      <c r="D257" s="56">
        <f t="shared" si="27"/>
        <v>237</v>
      </c>
      <c r="E257" s="63">
        <f t="shared" si="28"/>
        <v>0</v>
      </c>
      <c r="F257" s="63">
        <f t="shared" si="24"/>
        <v>0</v>
      </c>
      <c r="G257" s="63">
        <f t="shared" si="25"/>
        <v>0</v>
      </c>
      <c r="H257" s="63">
        <f t="shared" si="31"/>
        <v>0</v>
      </c>
      <c r="I257" s="63">
        <f t="shared" si="26"/>
        <v>0</v>
      </c>
      <c r="L257" s="64"/>
      <c r="S257" s="58"/>
      <c r="V257" s="58"/>
    </row>
    <row r="258" spans="1:22">
      <c r="A258" s="56"/>
      <c r="B258" s="56">
        <f t="shared" si="29"/>
        <v>15.208333333333334</v>
      </c>
      <c r="C258" s="56">
        <f t="shared" si="30"/>
        <v>10</v>
      </c>
      <c r="D258" s="56">
        <f t="shared" si="27"/>
        <v>238</v>
      </c>
      <c r="E258" s="63">
        <f t="shared" si="28"/>
        <v>0</v>
      </c>
      <c r="F258" s="63">
        <f t="shared" si="24"/>
        <v>0</v>
      </c>
      <c r="G258" s="63">
        <f t="shared" si="25"/>
        <v>0</v>
      </c>
      <c r="H258" s="63">
        <f t="shared" si="31"/>
        <v>0</v>
      </c>
      <c r="I258" s="63">
        <f t="shared" si="26"/>
        <v>0</v>
      </c>
      <c r="L258" s="64"/>
      <c r="S258" s="58"/>
      <c r="V258" s="58"/>
    </row>
    <row r="259" spans="1:22">
      <c r="A259" s="56"/>
      <c r="B259" s="56">
        <f t="shared" si="29"/>
        <v>15.208333333333334</v>
      </c>
      <c r="C259" s="56">
        <f t="shared" si="30"/>
        <v>10</v>
      </c>
      <c r="D259" s="56">
        <f t="shared" si="27"/>
        <v>239</v>
      </c>
      <c r="E259" s="63">
        <f t="shared" si="28"/>
        <v>0</v>
      </c>
      <c r="F259" s="63">
        <f t="shared" si="24"/>
        <v>0</v>
      </c>
      <c r="G259" s="63">
        <f t="shared" si="25"/>
        <v>0</v>
      </c>
      <c r="H259" s="63">
        <f t="shared" si="31"/>
        <v>0</v>
      </c>
      <c r="I259" s="63">
        <f t="shared" si="26"/>
        <v>0</v>
      </c>
      <c r="L259" s="64"/>
      <c r="S259" s="58"/>
      <c r="V259" s="58"/>
    </row>
    <row r="260" spans="1:22">
      <c r="A260" s="56"/>
      <c r="B260" s="56">
        <f t="shared" si="29"/>
        <v>15.208333333333334</v>
      </c>
      <c r="C260" s="56">
        <f t="shared" si="30"/>
        <v>10</v>
      </c>
      <c r="D260" s="56">
        <f t="shared" si="27"/>
        <v>240</v>
      </c>
      <c r="E260" s="63">
        <f t="shared" si="28"/>
        <v>0</v>
      </c>
      <c r="F260" s="63">
        <f t="shared" si="24"/>
        <v>0</v>
      </c>
      <c r="G260" s="63">
        <f t="shared" si="25"/>
        <v>0</v>
      </c>
      <c r="H260" s="63">
        <f t="shared" si="31"/>
        <v>0</v>
      </c>
      <c r="I260" s="63">
        <f t="shared" si="26"/>
        <v>0</v>
      </c>
      <c r="L260" s="64"/>
      <c r="S260" s="58"/>
      <c r="V260" s="58"/>
    </row>
    <row r="261" spans="1:22">
      <c r="A261" s="56"/>
      <c r="B261" s="56">
        <f t="shared" si="29"/>
        <v>15.208333333333334</v>
      </c>
      <c r="C261" s="56">
        <f t="shared" si="30"/>
        <v>11</v>
      </c>
      <c r="D261" s="56">
        <f t="shared" si="27"/>
        <v>241</v>
      </c>
      <c r="E261" s="63">
        <f t="shared" si="28"/>
        <v>0</v>
      </c>
      <c r="F261" s="63">
        <f t="shared" si="24"/>
        <v>0</v>
      </c>
      <c r="G261" s="63">
        <f t="shared" si="25"/>
        <v>0</v>
      </c>
      <c r="H261" s="63">
        <f t="shared" si="31"/>
        <v>0</v>
      </c>
      <c r="I261" s="63">
        <f t="shared" si="26"/>
        <v>0</v>
      </c>
      <c r="L261" s="64"/>
      <c r="S261" s="68"/>
      <c r="T261" s="69"/>
      <c r="U261" s="69"/>
      <c r="V261" s="58"/>
    </row>
    <row r="262" spans="1:22">
      <c r="A262" s="56"/>
      <c r="B262" s="56">
        <f t="shared" si="29"/>
        <v>15.208333333333334</v>
      </c>
      <c r="C262" s="56">
        <f t="shared" si="30"/>
        <v>11</v>
      </c>
      <c r="D262" s="56">
        <f t="shared" si="27"/>
        <v>242</v>
      </c>
      <c r="E262" s="63">
        <f t="shared" si="28"/>
        <v>0</v>
      </c>
      <c r="F262" s="63">
        <f t="shared" si="24"/>
        <v>0</v>
      </c>
      <c r="G262" s="63">
        <f t="shared" si="25"/>
        <v>0</v>
      </c>
      <c r="H262" s="63">
        <f t="shared" si="31"/>
        <v>0</v>
      </c>
      <c r="I262" s="63">
        <f t="shared" si="26"/>
        <v>0</v>
      </c>
      <c r="L262" s="64"/>
      <c r="S262" s="68"/>
      <c r="T262" s="69"/>
      <c r="U262" s="69"/>
      <c r="V262" s="58"/>
    </row>
    <row r="263" spans="1:22">
      <c r="A263" s="56"/>
      <c r="B263" s="56">
        <f t="shared" si="29"/>
        <v>15.208333333333334</v>
      </c>
      <c r="C263" s="56">
        <f t="shared" si="30"/>
        <v>11</v>
      </c>
      <c r="D263" s="56">
        <f t="shared" si="27"/>
        <v>243</v>
      </c>
      <c r="E263" s="63">
        <f t="shared" si="28"/>
        <v>0</v>
      </c>
      <c r="F263" s="63">
        <f t="shared" si="24"/>
        <v>0</v>
      </c>
      <c r="G263" s="63">
        <f t="shared" si="25"/>
        <v>0</v>
      </c>
      <c r="H263" s="63">
        <f t="shared" si="31"/>
        <v>0</v>
      </c>
      <c r="I263" s="63">
        <f t="shared" si="26"/>
        <v>0</v>
      </c>
      <c r="L263" s="64"/>
      <c r="S263" s="68"/>
      <c r="T263" s="69"/>
      <c r="U263" s="69"/>
      <c r="V263" s="58"/>
    </row>
    <row r="264" spans="1:22">
      <c r="A264" s="56"/>
      <c r="B264" s="56">
        <f t="shared" si="29"/>
        <v>15.208333333333334</v>
      </c>
      <c r="C264" s="56">
        <f t="shared" si="30"/>
        <v>11</v>
      </c>
      <c r="D264" s="56">
        <f t="shared" si="27"/>
        <v>244</v>
      </c>
      <c r="E264" s="63">
        <f t="shared" si="28"/>
        <v>0</v>
      </c>
      <c r="F264" s="63">
        <f t="shared" si="24"/>
        <v>0</v>
      </c>
      <c r="G264" s="63">
        <f t="shared" si="25"/>
        <v>0</v>
      </c>
      <c r="H264" s="63">
        <f t="shared" si="31"/>
        <v>0</v>
      </c>
      <c r="I264" s="63">
        <f t="shared" si="26"/>
        <v>0</v>
      </c>
      <c r="L264" s="64"/>
      <c r="S264" s="70"/>
      <c r="T264" s="71"/>
      <c r="U264" s="71"/>
      <c r="V264" s="58"/>
    </row>
    <row r="265" spans="1:22">
      <c r="A265" s="56"/>
      <c r="B265" s="56">
        <f t="shared" si="29"/>
        <v>15.208333333333334</v>
      </c>
      <c r="C265" s="56">
        <f t="shared" si="30"/>
        <v>11</v>
      </c>
      <c r="D265" s="56">
        <f t="shared" si="27"/>
        <v>245</v>
      </c>
      <c r="E265" s="63">
        <f t="shared" si="28"/>
        <v>0</v>
      </c>
      <c r="F265" s="63">
        <f t="shared" si="24"/>
        <v>0</v>
      </c>
      <c r="G265" s="63">
        <f t="shared" si="25"/>
        <v>0</v>
      </c>
      <c r="H265" s="63">
        <f t="shared" si="31"/>
        <v>0</v>
      </c>
      <c r="I265" s="63">
        <f t="shared" si="26"/>
        <v>0</v>
      </c>
      <c r="L265" s="64"/>
      <c r="S265" s="58"/>
      <c r="V265" s="58"/>
    </row>
    <row r="266" spans="1:22">
      <c r="A266" s="56"/>
      <c r="B266" s="56">
        <f t="shared" si="29"/>
        <v>15.208333333333334</v>
      </c>
      <c r="C266" s="56">
        <f t="shared" si="30"/>
        <v>11</v>
      </c>
      <c r="D266" s="56">
        <f t="shared" si="27"/>
        <v>246</v>
      </c>
      <c r="E266" s="63">
        <f t="shared" si="28"/>
        <v>0</v>
      </c>
      <c r="F266" s="63">
        <f t="shared" si="24"/>
        <v>0</v>
      </c>
      <c r="G266" s="63">
        <f t="shared" si="25"/>
        <v>0</v>
      </c>
      <c r="H266" s="63">
        <f t="shared" si="31"/>
        <v>0</v>
      </c>
      <c r="I266" s="63">
        <f t="shared" si="26"/>
        <v>0</v>
      </c>
      <c r="L266" s="64"/>
      <c r="S266" s="58"/>
      <c r="V266" s="58"/>
    </row>
    <row r="267" spans="1:22">
      <c r="A267" s="56"/>
      <c r="B267" s="56">
        <f t="shared" si="29"/>
        <v>15.208333333333334</v>
      </c>
      <c r="C267" s="56">
        <f t="shared" si="30"/>
        <v>11</v>
      </c>
      <c r="D267" s="56">
        <f t="shared" si="27"/>
        <v>247</v>
      </c>
      <c r="E267" s="63">
        <f t="shared" si="28"/>
        <v>0</v>
      </c>
      <c r="F267" s="63">
        <f t="shared" si="24"/>
        <v>0</v>
      </c>
      <c r="G267" s="63">
        <f t="shared" si="25"/>
        <v>0</v>
      </c>
      <c r="H267" s="63">
        <f t="shared" si="31"/>
        <v>0</v>
      </c>
      <c r="I267" s="63">
        <f t="shared" si="26"/>
        <v>0</v>
      </c>
      <c r="L267" s="64"/>
      <c r="S267" s="58"/>
      <c r="V267" s="58"/>
    </row>
    <row r="268" spans="1:22">
      <c r="A268" s="56"/>
      <c r="B268" s="56">
        <f t="shared" si="29"/>
        <v>15.208333333333334</v>
      </c>
      <c r="C268" s="56">
        <f t="shared" si="30"/>
        <v>11</v>
      </c>
      <c r="D268" s="56">
        <f t="shared" si="27"/>
        <v>248</v>
      </c>
      <c r="E268" s="63">
        <f t="shared" si="28"/>
        <v>0</v>
      </c>
      <c r="F268" s="63">
        <f t="shared" si="24"/>
        <v>0</v>
      </c>
      <c r="G268" s="63">
        <f t="shared" si="25"/>
        <v>0</v>
      </c>
      <c r="H268" s="63">
        <f t="shared" si="31"/>
        <v>0</v>
      </c>
      <c r="I268" s="63">
        <f t="shared" si="26"/>
        <v>0</v>
      </c>
      <c r="L268" s="64"/>
      <c r="S268" s="58"/>
      <c r="V268" s="58"/>
    </row>
    <row r="269" spans="1:22">
      <c r="A269" s="56"/>
      <c r="B269" s="56">
        <f t="shared" si="29"/>
        <v>15.208333333333334</v>
      </c>
      <c r="C269" s="56">
        <f t="shared" si="30"/>
        <v>11</v>
      </c>
      <c r="D269" s="56">
        <f t="shared" si="27"/>
        <v>249</v>
      </c>
      <c r="E269" s="63">
        <f t="shared" si="28"/>
        <v>0</v>
      </c>
      <c r="F269" s="63">
        <f t="shared" si="24"/>
        <v>0</v>
      </c>
      <c r="G269" s="63">
        <f t="shared" si="25"/>
        <v>0</v>
      </c>
      <c r="H269" s="63">
        <f t="shared" si="31"/>
        <v>0</v>
      </c>
      <c r="I269" s="63">
        <f t="shared" si="26"/>
        <v>0</v>
      </c>
      <c r="L269" s="64"/>
      <c r="S269" s="58"/>
      <c r="V269" s="58"/>
    </row>
    <row r="270" spans="1:22">
      <c r="A270" s="56"/>
      <c r="B270" s="56">
        <f t="shared" si="29"/>
        <v>15.208333333333334</v>
      </c>
      <c r="C270" s="56">
        <f t="shared" si="30"/>
        <v>11</v>
      </c>
      <c r="D270" s="56">
        <f t="shared" si="27"/>
        <v>250</v>
      </c>
      <c r="E270" s="63">
        <f t="shared" si="28"/>
        <v>0</v>
      </c>
      <c r="F270" s="63">
        <f t="shared" si="24"/>
        <v>0</v>
      </c>
      <c r="G270" s="63">
        <f t="shared" si="25"/>
        <v>0</v>
      </c>
      <c r="H270" s="63">
        <f t="shared" si="31"/>
        <v>0</v>
      </c>
      <c r="I270" s="63">
        <f t="shared" si="26"/>
        <v>0</v>
      </c>
      <c r="L270" s="64"/>
      <c r="S270" s="58"/>
      <c r="V270" s="58"/>
    </row>
    <row r="271" spans="1:22">
      <c r="A271" s="56"/>
      <c r="B271" s="56">
        <f t="shared" si="29"/>
        <v>15.208333333333334</v>
      </c>
      <c r="C271" s="56">
        <f t="shared" si="30"/>
        <v>11</v>
      </c>
      <c r="D271" s="56">
        <f t="shared" si="27"/>
        <v>251</v>
      </c>
      <c r="E271" s="63">
        <f t="shared" si="28"/>
        <v>0</v>
      </c>
      <c r="F271" s="63">
        <f t="shared" si="24"/>
        <v>0</v>
      </c>
      <c r="G271" s="63">
        <f t="shared" si="25"/>
        <v>0</v>
      </c>
      <c r="H271" s="63">
        <f t="shared" si="31"/>
        <v>0</v>
      </c>
      <c r="I271" s="63">
        <f t="shared" si="26"/>
        <v>0</v>
      </c>
      <c r="L271" s="64"/>
      <c r="S271" s="58"/>
      <c r="V271" s="58"/>
    </row>
    <row r="272" spans="1:22">
      <c r="A272" s="56"/>
      <c r="B272" s="56">
        <f t="shared" si="29"/>
        <v>15.208333333333334</v>
      </c>
      <c r="C272" s="56">
        <f t="shared" si="30"/>
        <v>11</v>
      </c>
      <c r="D272" s="56">
        <f t="shared" si="27"/>
        <v>252</v>
      </c>
      <c r="E272" s="63">
        <f t="shared" si="28"/>
        <v>0</v>
      </c>
      <c r="F272" s="63">
        <f t="shared" si="24"/>
        <v>0</v>
      </c>
      <c r="G272" s="63">
        <f t="shared" si="25"/>
        <v>0</v>
      </c>
      <c r="H272" s="63">
        <f t="shared" si="31"/>
        <v>0</v>
      </c>
      <c r="I272" s="63">
        <f t="shared" si="26"/>
        <v>0</v>
      </c>
      <c r="L272" s="64"/>
      <c r="S272" s="58"/>
      <c r="V272" s="58"/>
    </row>
    <row r="273" spans="1:22">
      <c r="A273" s="56"/>
      <c r="B273" s="56">
        <f t="shared" si="29"/>
        <v>15.208333333333334</v>
      </c>
      <c r="C273" s="56">
        <f t="shared" si="30"/>
        <v>11</v>
      </c>
      <c r="D273" s="56">
        <f t="shared" si="27"/>
        <v>253</v>
      </c>
      <c r="E273" s="63">
        <f t="shared" si="28"/>
        <v>0</v>
      </c>
      <c r="F273" s="63">
        <f t="shared" si="24"/>
        <v>0</v>
      </c>
      <c r="G273" s="63">
        <f t="shared" si="25"/>
        <v>0</v>
      </c>
      <c r="H273" s="63">
        <f t="shared" si="31"/>
        <v>0</v>
      </c>
      <c r="I273" s="63">
        <f t="shared" si="26"/>
        <v>0</v>
      </c>
      <c r="L273" s="64"/>
      <c r="S273" s="58"/>
      <c r="V273" s="58"/>
    </row>
    <row r="274" spans="1:22">
      <c r="A274" s="56"/>
      <c r="B274" s="56">
        <f t="shared" si="29"/>
        <v>15.208333333333334</v>
      </c>
      <c r="C274" s="56">
        <f t="shared" si="30"/>
        <v>11</v>
      </c>
      <c r="D274" s="56">
        <f t="shared" si="27"/>
        <v>254</v>
      </c>
      <c r="E274" s="63">
        <f t="shared" si="28"/>
        <v>0</v>
      </c>
      <c r="F274" s="63">
        <f t="shared" si="24"/>
        <v>0</v>
      </c>
      <c r="G274" s="63">
        <f t="shared" si="25"/>
        <v>0</v>
      </c>
      <c r="H274" s="63">
        <f t="shared" si="31"/>
        <v>0</v>
      </c>
      <c r="I274" s="63">
        <f t="shared" si="26"/>
        <v>0</v>
      </c>
      <c r="L274" s="64"/>
      <c r="S274" s="58"/>
      <c r="V274" s="58"/>
    </row>
    <row r="275" spans="1:22">
      <c r="A275" s="56"/>
      <c r="B275" s="56">
        <f t="shared" si="29"/>
        <v>15.208333333333334</v>
      </c>
      <c r="C275" s="56">
        <f t="shared" si="30"/>
        <v>11</v>
      </c>
      <c r="D275" s="56">
        <f t="shared" si="27"/>
        <v>255</v>
      </c>
      <c r="E275" s="63">
        <f t="shared" si="28"/>
        <v>0</v>
      </c>
      <c r="F275" s="63">
        <f t="shared" si="24"/>
        <v>0</v>
      </c>
      <c r="G275" s="63">
        <f t="shared" si="25"/>
        <v>0</v>
      </c>
      <c r="H275" s="63">
        <f t="shared" si="31"/>
        <v>0</v>
      </c>
      <c r="I275" s="63">
        <f t="shared" si="26"/>
        <v>0</v>
      </c>
      <c r="L275" s="64"/>
      <c r="S275" s="58"/>
      <c r="V275" s="58"/>
    </row>
    <row r="276" spans="1:22">
      <c r="A276" s="56"/>
      <c r="B276" s="56">
        <f t="shared" si="29"/>
        <v>15.208333333333334</v>
      </c>
      <c r="C276" s="56">
        <f t="shared" si="30"/>
        <v>11</v>
      </c>
      <c r="D276" s="56">
        <f t="shared" si="27"/>
        <v>256</v>
      </c>
      <c r="E276" s="63">
        <f t="shared" si="28"/>
        <v>0</v>
      </c>
      <c r="F276" s="63">
        <f t="shared" si="24"/>
        <v>0</v>
      </c>
      <c r="G276" s="63">
        <f t="shared" si="25"/>
        <v>0</v>
      </c>
      <c r="H276" s="63">
        <f t="shared" si="31"/>
        <v>0</v>
      </c>
      <c r="I276" s="63">
        <f t="shared" si="26"/>
        <v>0</v>
      </c>
      <c r="L276" s="64"/>
      <c r="S276" s="58"/>
      <c r="V276" s="58"/>
    </row>
    <row r="277" spans="1:22">
      <c r="A277" s="56"/>
      <c r="B277" s="56">
        <f t="shared" si="29"/>
        <v>15.208333333333334</v>
      </c>
      <c r="C277" s="56">
        <f t="shared" si="30"/>
        <v>11</v>
      </c>
      <c r="D277" s="56">
        <f t="shared" si="27"/>
        <v>257</v>
      </c>
      <c r="E277" s="63">
        <f t="shared" si="28"/>
        <v>0</v>
      </c>
      <c r="F277" s="63">
        <f t="shared" ref="F277:F340" si="32">ROUND(E277*$I$8,2)*B277</f>
        <v>0</v>
      </c>
      <c r="G277" s="63">
        <f t="shared" ref="G277:G340" si="33">ROUND(E277*$I$9,2)*B277</f>
        <v>0</v>
      </c>
      <c r="H277" s="63">
        <f t="shared" si="31"/>
        <v>0</v>
      </c>
      <c r="I277" s="63">
        <f t="shared" ref="I277:I340" si="34">SUM(E277:H277)</f>
        <v>0</v>
      </c>
      <c r="L277" s="64"/>
      <c r="S277" s="58"/>
      <c r="V277" s="58"/>
    </row>
    <row r="278" spans="1:22">
      <c r="A278" s="56"/>
      <c r="B278" s="56">
        <f t="shared" si="29"/>
        <v>15.208333333333334</v>
      </c>
      <c r="C278" s="56">
        <f t="shared" si="30"/>
        <v>11</v>
      </c>
      <c r="D278" s="56">
        <f t="shared" ref="D278:D341" si="35">D277+1</f>
        <v>258</v>
      </c>
      <c r="E278" s="63">
        <f t="shared" ref="E278:E341" si="36">I277</f>
        <v>0</v>
      </c>
      <c r="F278" s="63">
        <f t="shared" si="32"/>
        <v>0</v>
      </c>
      <c r="G278" s="63">
        <f t="shared" si="33"/>
        <v>0</v>
      </c>
      <c r="H278" s="63">
        <f t="shared" si="31"/>
        <v>0</v>
      </c>
      <c r="I278" s="63">
        <f t="shared" si="34"/>
        <v>0</v>
      </c>
      <c r="L278" s="64"/>
      <c r="S278" s="58"/>
      <c r="V278" s="58"/>
    </row>
    <row r="279" spans="1:22">
      <c r="A279" s="56"/>
      <c r="B279" s="56">
        <f t="shared" ref="B279:B342" si="37">B278</f>
        <v>15.208333333333334</v>
      </c>
      <c r="C279" s="56">
        <f t="shared" ref="C279:C342" si="38">IF(MOD(D279-1,24)=0,1,0)+C278</f>
        <v>11</v>
      </c>
      <c r="D279" s="56">
        <f t="shared" si="35"/>
        <v>259</v>
      </c>
      <c r="E279" s="63">
        <f t="shared" si="36"/>
        <v>0</v>
      </c>
      <c r="F279" s="63">
        <f t="shared" si="32"/>
        <v>0</v>
      </c>
      <c r="G279" s="63">
        <f t="shared" si="33"/>
        <v>0</v>
      </c>
      <c r="H279" s="63">
        <f t="shared" si="31"/>
        <v>0</v>
      </c>
      <c r="I279" s="63">
        <f t="shared" si="34"/>
        <v>0</v>
      </c>
      <c r="L279" s="64"/>
      <c r="S279" s="58"/>
      <c r="V279" s="58"/>
    </row>
    <row r="280" spans="1:22">
      <c r="A280" s="56"/>
      <c r="B280" s="56">
        <f t="shared" si="37"/>
        <v>15.208333333333334</v>
      </c>
      <c r="C280" s="56">
        <f t="shared" si="38"/>
        <v>11</v>
      </c>
      <c r="D280" s="56">
        <f t="shared" si="35"/>
        <v>260</v>
      </c>
      <c r="E280" s="63">
        <f t="shared" si="36"/>
        <v>0</v>
      </c>
      <c r="F280" s="63">
        <f t="shared" si="32"/>
        <v>0</v>
      </c>
      <c r="G280" s="63">
        <f t="shared" si="33"/>
        <v>0</v>
      </c>
      <c r="H280" s="63">
        <f t="shared" si="31"/>
        <v>0</v>
      </c>
      <c r="I280" s="63">
        <f t="shared" si="34"/>
        <v>0</v>
      </c>
      <c r="L280" s="64"/>
      <c r="S280" s="58"/>
      <c r="V280" s="58"/>
    </row>
    <row r="281" spans="1:22">
      <c r="A281" s="56"/>
      <c r="B281" s="56">
        <f t="shared" si="37"/>
        <v>15.208333333333334</v>
      </c>
      <c r="C281" s="56">
        <f t="shared" si="38"/>
        <v>11</v>
      </c>
      <c r="D281" s="56">
        <f t="shared" si="35"/>
        <v>261</v>
      </c>
      <c r="E281" s="63">
        <f t="shared" si="36"/>
        <v>0</v>
      </c>
      <c r="F281" s="63">
        <f t="shared" si="32"/>
        <v>0</v>
      </c>
      <c r="G281" s="63">
        <f t="shared" si="33"/>
        <v>0</v>
      </c>
      <c r="H281" s="63">
        <f t="shared" si="31"/>
        <v>0</v>
      </c>
      <c r="I281" s="63">
        <f t="shared" si="34"/>
        <v>0</v>
      </c>
      <c r="L281" s="64"/>
      <c r="S281" s="70"/>
      <c r="T281" s="71"/>
      <c r="U281" s="71"/>
      <c r="V281" s="58"/>
    </row>
    <row r="282" spans="1:22">
      <c r="A282" s="56"/>
      <c r="B282" s="56">
        <f t="shared" si="37"/>
        <v>15.208333333333334</v>
      </c>
      <c r="C282" s="56">
        <f t="shared" si="38"/>
        <v>11</v>
      </c>
      <c r="D282" s="56">
        <f t="shared" si="35"/>
        <v>262</v>
      </c>
      <c r="E282" s="63">
        <f t="shared" si="36"/>
        <v>0</v>
      </c>
      <c r="F282" s="63">
        <f t="shared" si="32"/>
        <v>0</v>
      </c>
      <c r="G282" s="63">
        <f t="shared" si="33"/>
        <v>0</v>
      </c>
      <c r="H282" s="63">
        <f t="shared" si="31"/>
        <v>0</v>
      </c>
      <c r="I282" s="63">
        <f t="shared" si="34"/>
        <v>0</v>
      </c>
      <c r="L282" s="64"/>
      <c r="S282" s="70"/>
      <c r="T282" s="71"/>
      <c r="U282" s="71"/>
      <c r="V282" s="58"/>
    </row>
    <row r="283" spans="1:22">
      <c r="A283" s="56"/>
      <c r="B283" s="56">
        <f t="shared" si="37"/>
        <v>15.208333333333334</v>
      </c>
      <c r="C283" s="56">
        <f t="shared" si="38"/>
        <v>11</v>
      </c>
      <c r="D283" s="56">
        <f t="shared" si="35"/>
        <v>263</v>
      </c>
      <c r="E283" s="63">
        <f t="shared" si="36"/>
        <v>0</v>
      </c>
      <c r="F283" s="63">
        <f t="shared" si="32"/>
        <v>0</v>
      </c>
      <c r="G283" s="63">
        <f t="shared" si="33"/>
        <v>0</v>
      </c>
      <c r="H283" s="63">
        <f t="shared" si="31"/>
        <v>0</v>
      </c>
      <c r="I283" s="63">
        <f t="shared" si="34"/>
        <v>0</v>
      </c>
      <c r="L283" s="64"/>
      <c r="S283" s="58"/>
      <c r="V283" s="58"/>
    </row>
    <row r="284" spans="1:22">
      <c r="A284" s="56"/>
      <c r="B284" s="56">
        <f t="shared" si="37"/>
        <v>15.208333333333334</v>
      </c>
      <c r="C284" s="56">
        <f t="shared" si="38"/>
        <v>11</v>
      </c>
      <c r="D284" s="56">
        <f t="shared" si="35"/>
        <v>264</v>
      </c>
      <c r="E284" s="63">
        <f t="shared" si="36"/>
        <v>0</v>
      </c>
      <c r="F284" s="63">
        <f t="shared" si="32"/>
        <v>0</v>
      </c>
      <c r="G284" s="63">
        <f t="shared" si="33"/>
        <v>0</v>
      </c>
      <c r="H284" s="63">
        <f t="shared" ref="H284:H347" si="39">IF(-H283&lt;I283,H283,-SUM(E284:G284))</f>
        <v>0</v>
      </c>
      <c r="I284" s="63">
        <f t="shared" si="34"/>
        <v>0</v>
      </c>
      <c r="L284" s="64"/>
      <c r="S284" s="58"/>
      <c r="V284" s="58"/>
    </row>
    <row r="285" spans="1:22">
      <c r="A285" s="56"/>
      <c r="B285" s="56">
        <f t="shared" si="37"/>
        <v>15.208333333333334</v>
      </c>
      <c r="C285" s="56">
        <f t="shared" si="38"/>
        <v>12</v>
      </c>
      <c r="D285" s="56">
        <f t="shared" si="35"/>
        <v>265</v>
      </c>
      <c r="E285" s="63">
        <f t="shared" si="36"/>
        <v>0</v>
      </c>
      <c r="F285" s="63">
        <f t="shared" si="32"/>
        <v>0</v>
      </c>
      <c r="G285" s="63">
        <f t="shared" si="33"/>
        <v>0</v>
      </c>
      <c r="H285" s="63">
        <f t="shared" si="39"/>
        <v>0</v>
      </c>
      <c r="I285" s="63">
        <f t="shared" si="34"/>
        <v>0</v>
      </c>
      <c r="L285" s="64"/>
      <c r="S285" s="58"/>
      <c r="V285" s="58"/>
    </row>
    <row r="286" spans="1:22">
      <c r="A286" s="56"/>
      <c r="B286" s="56">
        <f t="shared" si="37"/>
        <v>15.208333333333334</v>
      </c>
      <c r="C286" s="56">
        <f t="shared" si="38"/>
        <v>12</v>
      </c>
      <c r="D286" s="56">
        <f t="shared" si="35"/>
        <v>266</v>
      </c>
      <c r="E286" s="63">
        <f t="shared" si="36"/>
        <v>0</v>
      </c>
      <c r="F286" s="63">
        <f t="shared" si="32"/>
        <v>0</v>
      </c>
      <c r="G286" s="63">
        <f t="shared" si="33"/>
        <v>0</v>
      </c>
      <c r="H286" s="63">
        <f t="shared" si="39"/>
        <v>0</v>
      </c>
      <c r="I286" s="63">
        <f t="shared" si="34"/>
        <v>0</v>
      </c>
      <c r="L286" s="64"/>
      <c r="S286" s="58"/>
      <c r="V286" s="58"/>
    </row>
    <row r="287" spans="1:22">
      <c r="A287" s="56"/>
      <c r="B287" s="56">
        <f t="shared" si="37"/>
        <v>15.208333333333334</v>
      </c>
      <c r="C287" s="56">
        <f t="shared" si="38"/>
        <v>12</v>
      </c>
      <c r="D287" s="56">
        <f t="shared" si="35"/>
        <v>267</v>
      </c>
      <c r="E287" s="63">
        <f t="shared" si="36"/>
        <v>0</v>
      </c>
      <c r="F287" s="63">
        <f t="shared" si="32"/>
        <v>0</v>
      </c>
      <c r="G287" s="63">
        <f t="shared" si="33"/>
        <v>0</v>
      </c>
      <c r="H287" s="63">
        <f t="shared" si="39"/>
        <v>0</v>
      </c>
      <c r="I287" s="63">
        <f t="shared" si="34"/>
        <v>0</v>
      </c>
      <c r="L287" s="64"/>
      <c r="S287" s="58"/>
      <c r="V287" s="58"/>
    </row>
    <row r="288" spans="1:22">
      <c r="A288" s="56"/>
      <c r="B288" s="56">
        <f t="shared" si="37"/>
        <v>15.208333333333334</v>
      </c>
      <c r="C288" s="56">
        <f t="shared" si="38"/>
        <v>12</v>
      </c>
      <c r="D288" s="56">
        <f t="shared" si="35"/>
        <v>268</v>
      </c>
      <c r="E288" s="63">
        <f t="shared" si="36"/>
        <v>0</v>
      </c>
      <c r="F288" s="63">
        <f t="shared" si="32"/>
        <v>0</v>
      </c>
      <c r="G288" s="63">
        <f t="shared" si="33"/>
        <v>0</v>
      </c>
      <c r="H288" s="63">
        <f t="shared" si="39"/>
        <v>0</v>
      </c>
      <c r="I288" s="63">
        <f t="shared" si="34"/>
        <v>0</v>
      </c>
      <c r="L288" s="64"/>
      <c r="S288" s="58"/>
      <c r="V288" s="58"/>
    </row>
    <row r="289" spans="1:22">
      <c r="A289" s="56"/>
      <c r="B289" s="56">
        <f t="shared" si="37"/>
        <v>15.208333333333334</v>
      </c>
      <c r="C289" s="56">
        <f t="shared" si="38"/>
        <v>12</v>
      </c>
      <c r="D289" s="56">
        <f t="shared" si="35"/>
        <v>269</v>
      </c>
      <c r="E289" s="63">
        <f t="shared" si="36"/>
        <v>0</v>
      </c>
      <c r="F289" s="63">
        <f t="shared" si="32"/>
        <v>0</v>
      </c>
      <c r="G289" s="63">
        <f t="shared" si="33"/>
        <v>0</v>
      </c>
      <c r="H289" s="63">
        <f t="shared" si="39"/>
        <v>0</v>
      </c>
      <c r="I289" s="63">
        <f t="shared" si="34"/>
        <v>0</v>
      </c>
      <c r="L289" s="64"/>
      <c r="S289" s="58"/>
      <c r="V289" s="58"/>
    </row>
    <row r="290" spans="1:22">
      <c r="A290" s="56"/>
      <c r="B290" s="56">
        <f t="shared" si="37"/>
        <v>15.208333333333334</v>
      </c>
      <c r="C290" s="56">
        <f t="shared" si="38"/>
        <v>12</v>
      </c>
      <c r="D290" s="56">
        <f t="shared" si="35"/>
        <v>270</v>
      </c>
      <c r="E290" s="63">
        <f t="shared" si="36"/>
        <v>0</v>
      </c>
      <c r="F290" s="63">
        <f t="shared" si="32"/>
        <v>0</v>
      </c>
      <c r="G290" s="63">
        <f t="shared" si="33"/>
        <v>0</v>
      </c>
      <c r="H290" s="63">
        <f t="shared" si="39"/>
        <v>0</v>
      </c>
      <c r="I290" s="63">
        <f t="shared" si="34"/>
        <v>0</v>
      </c>
      <c r="L290" s="64"/>
      <c r="S290" s="58"/>
      <c r="V290" s="58"/>
    </row>
    <row r="291" spans="1:22">
      <c r="A291" s="56"/>
      <c r="B291" s="56">
        <f t="shared" si="37"/>
        <v>15.208333333333334</v>
      </c>
      <c r="C291" s="56">
        <f t="shared" si="38"/>
        <v>12</v>
      </c>
      <c r="D291" s="56">
        <f t="shared" si="35"/>
        <v>271</v>
      </c>
      <c r="E291" s="63">
        <f t="shared" si="36"/>
        <v>0</v>
      </c>
      <c r="F291" s="63">
        <f t="shared" si="32"/>
        <v>0</v>
      </c>
      <c r="G291" s="63">
        <f t="shared" si="33"/>
        <v>0</v>
      </c>
      <c r="H291" s="63">
        <f t="shared" si="39"/>
        <v>0</v>
      </c>
      <c r="I291" s="63">
        <f t="shared" si="34"/>
        <v>0</v>
      </c>
      <c r="L291" s="64"/>
      <c r="S291" s="58"/>
      <c r="V291" s="58"/>
    </row>
    <row r="292" spans="1:22">
      <c r="A292" s="56"/>
      <c r="B292" s="56">
        <f t="shared" si="37"/>
        <v>15.208333333333334</v>
      </c>
      <c r="C292" s="56">
        <f t="shared" si="38"/>
        <v>12</v>
      </c>
      <c r="D292" s="56">
        <f t="shared" si="35"/>
        <v>272</v>
      </c>
      <c r="E292" s="63">
        <f t="shared" si="36"/>
        <v>0</v>
      </c>
      <c r="F292" s="63">
        <f t="shared" si="32"/>
        <v>0</v>
      </c>
      <c r="G292" s="63">
        <f t="shared" si="33"/>
        <v>0</v>
      </c>
      <c r="H292" s="63">
        <f t="shared" si="39"/>
        <v>0</v>
      </c>
      <c r="I292" s="63">
        <f t="shared" si="34"/>
        <v>0</v>
      </c>
      <c r="L292" s="64"/>
      <c r="S292" s="58"/>
      <c r="V292" s="58"/>
    </row>
    <row r="293" spans="1:22">
      <c r="A293" s="56"/>
      <c r="B293" s="56">
        <f t="shared" si="37"/>
        <v>15.208333333333334</v>
      </c>
      <c r="C293" s="56">
        <f t="shared" si="38"/>
        <v>12</v>
      </c>
      <c r="D293" s="56">
        <f t="shared" si="35"/>
        <v>273</v>
      </c>
      <c r="E293" s="63">
        <f t="shared" si="36"/>
        <v>0</v>
      </c>
      <c r="F293" s="63">
        <f t="shared" si="32"/>
        <v>0</v>
      </c>
      <c r="G293" s="63">
        <f t="shared" si="33"/>
        <v>0</v>
      </c>
      <c r="H293" s="63">
        <f t="shared" si="39"/>
        <v>0</v>
      </c>
      <c r="I293" s="63">
        <f t="shared" si="34"/>
        <v>0</v>
      </c>
      <c r="L293" s="64"/>
      <c r="S293" s="58"/>
      <c r="V293" s="58"/>
    </row>
    <row r="294" spans="1:22">
      <c r="A294" s="56"/>
      <c r="B294" s="56">
        <f t="shared" si="37"/>
        <v>15.208333333333334</v>
      </c>
      <c r="C294" s="56">
        <f t="shared" si="38"/>
        <v>12</v>
      </c>
      <c r="D294" s="56">
        <f t="shared" si="35"/>
        <v>274</v>
      </c>
      <c r="E294" s="63">
        <f t="shared" si="36"/>
        <v>0</v>
      </c>
      <c r="F294" s="63">
        <f t="shared" si="32"/>
        <v>0</v>
      </c>
      <c r="G294" s="63">
        <f t="shared" si="33"/>
        <v>0</v>
      </c>
      <c r="H294" s="63">
        <f t="shared" si="39"/>
        <v>0</v>
      </c>
      <c r="I294" s="63">
        <f t="shared" si="34"/>
        <v>0</v>
      </c>
      <c r="L294" s="64"/>
      <c r="S294" s="58"/>
      <c r="V294" s="58"/>
    </row>
    <row r="295" spans="1:22">
      <c r="A295" s="56"/>
      <c r="B295" s="56">
        <f t="shared" si="37"/>
        <v>15.208333333333334</v>
      </c>
      <c r="C295" s="56">
        <f t="shared" si="38"/>
        <v>12</v>
      </c>
      <c r="D295" s="56">
        <f t="shared" si="35"/>
        <v>275</v>
      </c>
      <c r="E295" s="63">
        <f t="shared" si="36"/>
        <v>0</v>
      </c>
      <c r="F295" s="63">
        <f t="shared" si="32"/>
        <v>0</v>
      </c>
      <c r="G295" s="63">
        <f t="shared" si="33"/>
        <v>0</v>
      </c>
      <c r="H295" s="63">
        <f t="shared" si="39"/>
        <v>0</v>
      </c>
      <c r="I295" s="63">
        <f t="shared" si="34"/>
        <v>0</v>
      </c>
      <c r="L295" s="64"/>
      <c r="S295" s="58"/>
      <c r="V295" s="58"/>
    </row>
    <row r="296" spans="1:22">
      <c r="A296" s="56"/>
      <c r="B296" s="56">
        <f t="shared" si="37"/>
        <v>15.208333333333334</v>
      </c>
      <c r="C296" s="56">
        <f t="shared" si="38"/>
        <v>12</v>
      </c>
      <c r="D296" s="56">
        <f t="shared" si="35"/>
        <v>276</v>
      </c>
      <c r="E296" s="63">
        <f t="shared" si="36"/>
        <v>0</v>
      </c>
      <c r="F296" s="63">
        <f t="shared" si="32"/>
        <v>0</v>
      </c>
      <c r="G296" s="63">
        <f t="shared" si="33"/>
        <v>0</v>
      </c>
      <c r="H296" s="63">
        <f t="shared" si="39"/>
        <v>0</v>
      </c>
      <c r="I296" s="63">
        <f t="shared" si="34"/>
        <v>0</v>
      </c>
      <c r="L296" s="64"/>
      <c r="S296" s="58"/>
      <c r="V296" s="58"/>
    </row>
    <row r="297" spans="1:22">
      <c r="A297" s="56"/>
      <c r="B297" s="56">
        <f t="shared" si="37"/>
        <v>15.208333333333334</v>
      </c>
      <c r="C297" s="56">
        <f t="shared" si="38"/>
        <v>12</v>
      </c>
      <c r="D297" s="56">
        <f t="shared" si="35"/>
        <v>277</v>
      </c>
      <c r="E297" s="63">
        <f t="shared" si="36"/>
        <v>0</v>
      </c>
      <c r="F297" s="63">
        <f t="shared" si="32"/>
        <v>0</v>
      </c>
      <c r="G297" s="63">
        <f t="shared" si="33"/>
        <v>0</v>
      </c>
      <c r="H297" s="63">
        <f t="shared" si="39"/>
        <v>0</v>
      </c>
      <c r="I297" s="63">
        <f t="shared" si="34"/>
        <v>0</v>
      </c>
      <c r="L297" s="64"/>
      <c r="S297" s="58"/>
      <c r="V297" s="58"/>
    </row>
    <row r="298" spans="1:22">
      <c r="A298" s="56"/>
      <c r="B298" s="56">
        <f t="shared" si="37"/>
        <v>15.208333333333334</v>
      </c>
      <c r="C298" s="56">
        <f t="shared" si="38"/>
        <v>12</v>
      </c>
      <c r="D298" s="56">
        <f t="shared" si="35"/>
        <v>278</v>
      </c>
      <c r="E298" s="63">
        <f t="shared" si="36"/>
        <v>0</v>
      </c>
      <c r="F298" s="63">
        <f t="shared" si="32"/>
        <v>0</v>
      </c>
      <c r="G298" s="63">
        <f t="shared" si="33"/>
        <v>0</v>
      </c>
      <c r="H298" s="63">
        <f t="shared" si="39"/>
        <v>0</v>
      </c>
      <c r="I298" s="63">
        <f t="shared" si="34"/>
        <v>0</v>
      </c>
      <c r="L298" s="64"/>
      <c r="S298" s="58"/>
      <c r="V298" s="58"/>
    </row>
    <row r="299" spans="1:22">
      <c r="A299" s="56"/>
      <c r="B299" s="56">
        <f t="shared" si="37"/>
        <v>15.208333333333334</v>
      </c>
      <c r="C299" s="56">
        <f t="shared" si="38"/>
        <v>12</v>
      </c>
      <c r="D299" s="56">
        <f t="shared" si="35"/>
        <v>279</v>
      </c>
      <c r="E299" s="63">
        <f t="shared" si="36"/>
        <v>0</v>
      </c>
      <c r="F299" s="63">
        <f t="shared" si="32"/>
        <v>0</v>
      </c>
      <c r="G299" s="63">
        <f t="shared" si="33"/>
        <v>0</v>
      </c>
      <c r="H299" s="63">
        <f t="shared" si="39"/>
        <v>0</v>
      </c>
      <c r="I299" s="63">
        <f t="shared" si="34"/>
        <v>0</v>
      </c>
      <c r="L299" s="64"/>
      <c r="S299" s="58"/>
      <c r="V299" s="58"/>
    </row>
    <row r="300" spans="1:22">
      <c r="A300" s="56"/>
      <c r="B300" s="56">
        <f t="shared" si="37"/>
        <v>15.208333333333334</v>
      </c>
      <c r="C300" s="56">
        <f t="shared" si="38"/>
        <v>12</v>
      </c>
      <c r="D300" s="56">
        <f t="shared" si="35"/>
        <v>280</v>
      </c>
      <c r="E300" s="63">
        <f t="shared" si="36"/>
        <v>0</v>
      </c>
      <c r="F300" s="63">
        <f t="shared" si="32"/>
        <v>0</v>
      </c>
      <c r="G300" s="63">
        <f t="shared" si="33"/>
        <v>0</v>
      </c>
      <c r="H300" s="63">
        <f t="shared" si="39"/>
        <v>0</v>
      </c>
      <c r="I300" s="63">
        <f t="shared" si="34"/>
        <v>0</v>
      </c>
      <c r="L300" s="64"/>
      <c r="S300" s="58"/>
      <c r="V300" s="58"/>
    </row>
    <row r="301" spans="1:22">
      <c r="A301" s="56"/>
      <c r="B301" s="56">
        <f t="shared" si="37"/>
        <v>15.208333333333334</v>
      </c>
      <c r="C301" s="56">
        <f t="shared" si="38"/>
        <v>12</v>
      </c>
      <c r="D301" s="56">
        <f t="shared" si="35"/>
        <v>281</v>
      </c>
      <c r="E301" s="63">
        <f t="shared" si="36"/>
        <v>0</v>
      </c>
      <c r="F301" s="63">
        <f t="shared" si="32"/>
        <v>0</v>
      </c>
      <c r="G301" s="63">
        <f t="shared" si="33"/>
        <v>0</v>
      </c>
      <c r="H301" s="63">
        <f t="shared" si="39"/>
        <v>0</v>
      </c>
      <c r="I301" s="63">
        <f t="shared" si="34"/>
        <v>0</v>
      </c>
      <c r="L301" s="64"/>
      <c r="S301" s="58"/>
      <c r="V301" s="58"/>
    </row>
    <row r="302" spans="1:22">
      <c r="A302" s="56"/>
      <c r="B302" s="56">
        <f t="shared" si="37"/>
        <v>15.208333333333334</v>
      </c>
      <c r="C302" s="56">
        <f t="shared" si="38"/>
        <v>12</v>
      </c>
      <c r="D302" s="56">
        <f t="shared" si="35"/>
        <v>282</v>
      </c>
      <c r="E302" s="63">
        <f t="shared" si="36"/>
        <v>0</v>
      </c>
      <c r="F302" s="63">
        <f t="shared" si="32"/>
        <v>0</v>
      </c>
      <c r="G302" s="63">
        <f t="shared" si="33"/>
        <v>0</v>
      </c>
      <c r="H302" s="63">
        <f t="shared" si="39"/>
        <v>0</v>
      </c>
      <c r="I302" s="63">
        <f t="shared" si="34"/>
        <v>0</v>
      </c>
      <c r="L302" s="64"/>
      <c r="S302" s="58"/>
      <c r="V302" s="58"/>
    </row>
    <row r="303" spans="1:22">
      <c r="A303" s="56"/>
      <c r="B303" s="56">
        <f t="shared" si="37"/>
        <v>15.208333333333334</v>
      </c>
      <c r="C303" s="56">
        <f t="shared" si="38"/>
        <v>12</v>
      </c>
      <c r="D303" s="56">
        <f t="shared" si="35"/>
        <v>283</v>
      </c>
      <c r="E303" s="63">
        <f t="shared" si="36"/>
        <v>0</v>
      </c>
      <c r="F303" s="63">
        <f t="shared" si="32"/>
        <v>0</v>
      </c>
      <c r="G303" s="63">
        <f t="shared" si="33"/>
        <v>0</v>
      </c>
      <c r="H303" s="63">
        <f t="shared" si="39"/>
        <v>0</v>
      </c>
      <c r="I303" s="63">
        <f t="shared" si="34"/>
        <v>0</v>
      </c>
      <c r="L303" s="64"/>
      <c r="S303" s="58"/>
      <c r="V303" s="58"/>
    </row>
    <row r="304" spans="1:22">
      <c r="A304" s="56"/>
      <c r="B304" s="56">
        <f t="shared" si="37"/>
        <v>15.208333333333334</v>
      </c>
      <c r="C304" s="56">
        <f t="shared" si="38"/>
        <v>12</v>
      </c>
      <c r="D304" s="56">
        <f t="shared" si="35"/>
        <v>284</v>
      </c>
      <c r="E304" s="63">
        <f t="shared" si="36"/>
        <v>0</v>
      </c>
      <c r="F304" s="63">
        <f t="shared" si="32"/>
        <v>0</v>
      </c>
      <c r="G304" s="63">
        <f t="shared" si="33"/>
        <v>0</v>
      </c>
      <c r="H304" s="63">
        <f t="shared" si="39"/>
        <v>0</v>
      </c>
      <c r="I304" s="63">
        <f t="shared" si="34"/>
        <v>0</v>
      </c>
      <c r="L304" s="64"/>
      <c r="S304" s="58"/>
      <c r="V304" s="58"/>
    </row>
    <row r="305" spans="1:22">
      <c r="A305" s="56"/>
      <c r="B305" s="56">
        <f t="shared" si="37"/>
        <v>15.208333333333334</v>
      </c>
      <c r="C305" s="56">
        <f t="shared" si="38"/>
        <v>12</v>
      </c>
      <c r="D305" s="56">
        <f t="shared" si="35"/>
        <v>285</v>
      </c>
      <c r="E305" s="63">
        <f t="shared" si="36"/>
        <v>0</v>
      </c>
      <c r="F305" s="63">
        <f t="shared" si="32"/>
        <v>0</v>
      </c>
      <c r="G305" s="63">
        <f t="shared" si="33"/>
        <v>0</v>
      </c>
      <c r="H305" s="63">
        <f t="shared" si="39"/>
        <v>0</v>
      </c>
      <c r="I305" s="63">
        <f t="shared" si="34"/>
        <v>0</v>
      </c>
      <c r="L305" s="64"/>
      <c r="S305" s="58"/>
      <c r="V305" s="58"/>
    </row>
    <row r="306" spans="1:22">
      <c r="A306" s="56"/>
      <c r="B306" s="56">
        <f t="shared" si="37"/>
        <v>15.208333333333334</v>
      </c>
      <c r="C306" s="56">
        <f t="shared" si="38"/>
        <v>12</v>
      </c>
      <c r="D306" s="56">
        <f t="shared" si="35"/>
        <v>286</v>
      </c>
      <c r="E306" s="63">
        <f t="shared" si="36"/>
        <v>0</v>
      </c>
      <c r="F306" s="63">
        <f t="shared" si="32"/>
        <v>0</v>
      </c>
      <c r="G306" s="63">
        <f t="shared" si="33"/>
        <v>0</v>
      </c>
      <c r="H306" s="63">
        <f t="shared" si="39"/>
        <v>0</v>
      </c>
      <c r="I306" s="63">
        <f t="shared" si="34"/>
        <v>0</v>
      </c>
      <c r="L306" s="64"/>
      <c r="S306" s="58"/>
      <c r="V306" s="58"/>
    </row>
    <row r="307" spans="1:22">
      <c r="A307" s="56"/>
      <c r="B307" s="56">
        <f t="shared" si="37"/>
        <v>15.208333333333334</v>
      </c>
      <c r="C307" s="56">
        <f t="shared" si="38"/>
        <v>12</v>
      </c>
      <c r="D307" s="56">
        <f t="shared" si="35"/>
        <v>287</v>
      </c>
      <c r="E307" s="63">
        <f t="shared" si="36"/>
        <v>0</v>
      </c>
      <c r="F307" s="63">
        <f t="shared" si="32"/>
        <v>0</v>
      </c>
      <c r="G307" s="63">
        <f t="shared" si="33"/>
        <v>0</v>
      </c>
      <c r="H307" s="63">
        <f t="shared" si="39"/>
        <v>0</v>
      </c>
      <c r="I307" s="63">
        <f t="shared" si="34"/>
        <v>0</v>
      </c>
      <c r="L307" s="64"/>
      <c r="S307" s="70"/>
      <c r="T307" s="71"/>
      <c r="U307" s="71"/>
      <c r="V307" s="58"/>
    </row>
    <row r="308" spans="1:22">
      <c r="A308" s="56"/>
      <c r="B308" s="56">
        <f t="shared" si="37"/>
        <v>15.208333333333334</v>
      </c>
      <c r="C308" s="56">
        <f t="shared" si="38"/>
        <v>12</v>
      </c>
      <c r="D308" s="56">
        <f t="shared" si="35"/>
        <v>288</v>
      </c>
      <c r="E308" s="63">
        <f t="shared" si="36"/>
        <v>0</v>
      </c>
      <c r="F308" s="63">
        <f t="shared" si="32"/>
        <v>0</v>
      </c>
      <c r="G308" s="63">
        <f t="shared" si="33"/>
        <v>0</v>
      </c>
      <c r="H308" s="63">
        <f t="shared" si="39"/>
        <v>0</v>
      </c>
      <c r="I308" s="63">
        <f t="shared" si="34"/>
        <v>0</v>
      </c>
      <c r="L308" s="64"/>
      <c r="S308" s="58"/>
      <c r="V308" s="58"/>
    </row>
    <row r="309" spans="1:22">
      <c r="A309" s="56"/>
      <c r="B309" s="56">
        <f t="shared" si="37"/>
        <v>15.208333333333334</v>
      </c>
      <c r="C309" s="56">
        <f t="shared" si="38"/>
        <v>13</v>
      </c>
      <c r="D309" s="56">
        <f t="shared" si="35"/>
        <v>289</v>
      </c>
      <c r="E309" s="63">
        <f t="shared" si="36"/>
        <v>0</v>
      </c>
      <c r="F309" s="63">
        <f t="shared" si="32"/>
        <v>0</v>
      </c>
      <c r="G309" s="63">
        <f t="shared" si="33"/>
        <v>0</v>
      </c>
      <c r="H309" s="63">
        <f t="shared" si="39"/>
        <v>0</v>
      </c>
      <c r="I309" s="63">
        <f t="shared" si="34"/>
        <v>0</v>
      </c>
      <c r="L309" s="64"/>
      <c r="S309" s="58"/>
      <c r="V309" s="58"/>
    </row>
    <row r="310" spans="1:22">
      <c r="A310" s="56"/>
      <c r="B310" s="56">
        <f t="shared" si="37"/>
        <v>15.208333333333334</v>
      </c>
      <c r="C310" s="56">
        <f t="shared" si="38"/>
        <v>13</v>
      </c>
      <c r="D310" s="56">
        <f t="shared" si="35"/>
        <v>290</v>
      </c>
      <c r="E310" s="63">
        <f t="shared" si="36"/>
        <v>0</v>
      </c>
      <c r="F310" s="63">
        <f t="shared" si="32"/>
        <v>0</v>
      </c>
      <c r="G310" s="63">
        <f t="shared" si="33"/>
        <v>0</v>
      </c>
      <c r="H310" s="63">
        <f t="shared" si="39"/>
        <v>0</v>
      </c>
      <c r="I310" s="63">
        <f t="shared" si="34"/>
        <v>0</v>
      </c>
      <c r="L310" s="64"/>
      <c r="S310" s="58"/>
      <c r="V310" s="58"/>
    </row>
    <row r="311" spans="1:22">
      <c r="A311" s="56"/>
      <c r="B311" s="56">
        <f t="shared" si="37"/>
        <v>15.208333333333334</v>
      </c>
      <c r="C311" s="56">
        <f t="shared" si="38"/>
        <v>13</v>
      </c>
      <c r="D311" s="56">
        <f t="shared" si="35"/>
        <v>291</v>
      </c>
      <c r="E311" s="63">
        <f t="shared" si="36"/>
        <v>0</v>
      </c>
      <c r="F311" s="63">
        <f t="shared" si="32"/>
        <v>0</v>
      </c>
      <c r="G311" s="63">
        <f t="shared" si="33"/>
        <v>0</v>
      </c>
      <c r="H311" s="63">
        <f t="shared" si="39"/>
        <v>0</v>
      </c>
      <c r="I311" s="63">
        <f t="shared" si="34"/>
        <v>0</v>
      </c>
      <c r="L311" s="64"/>
      <c r="S311" s="58"/>
      <c r="V311" s="58"/>
    </row>
    <row r="312" spans="1:22">
      <c r="A312" s="56"/>
      <c r="B312" s="56">
        <f t="shared" si="37"/>
        <v>15.208333333333334</v>
      </c>
      <c r="C312" s="56">
        <f t="shared" si="38"/>
        <v>13</v>
      </c>
      <c r="D312" s="56">
        <f t="shared" si="35"/>
        <v>292</v>
      </c>
      <c r="E312" s="63">
        <f t="shared" si="36"/>
        <v>0</v>
      </c>
      <c r="F312" s="63">
        <f t="shared" si="32"/>
        <v>0</v>
      </c>
      <c r="G312" s="63">
        <f t="shared" si="33"/>
        <v>0</v>
      </c>
      <c r="H312" s="63">
        <f t="shared" si="39"/>
        <v>0</v>
      </c>
      <c r="I312" s="63">
        <f t="shared" si="34"/>
        <v>0</v>
      </c>
      <c r="L312" s="64"/>
      <c r="S312" s="58"/>
      <c r="V312" s="58"/>
    </row>
    <row r="313" spans="1:22">
      <c r="A313" s="56"/>
      <c r="B313" s="56">
        <f t="shared" si="37"/>
        <v>15.208333333333334</v>
      </c>
      <c r="C313" s="56">
        <f t="shared" si="38"/>
        <v>13</v>
      </c>
      <c r="D313" s="56">
        <f t="shared" si="35"/>
        <v>293</v>
      </c>
      <c r="E313" s="63">
        <f t="shared" si="36"/>
        <v>0</v>
      </c>
      <c r="F313" s="63">
        <f t="shared" si="32"/>
        <v>0</v>
      </c>
      <c r="G313" s="63">
        <f t="shared" si="33"/>
        <v>0</v>
      </c>
      <c r="H313" s="63">
        <f t="shared" si="39"/>
        <v>0</v>
      </c>
      <c r="I313" s="63">
        <f t="shared" si="34"/>
        <v>0</v>
      </c>
      <c r="L313" s="64"/>
      <c r="S313" s="58"/>
      <c r="V313" s="58"/>
    </row>
    <row r="314" spans="1:22">
      <c r="A314" s="56"/>
      <c r="B314" s="56">
        <f t="shared" si="37"/>
        <v>15.208333333333334</v>
      </c>
      <c r="C314" s="56">
        <f t="shared" si="38"/>
        <v>13</v>
      </c>
      <c r="D314" s="56">
        <f t="shared" si="35"/>
        <v>294</v>
      </c>
      <c r="E314" s="63">
        <f t="shared" si="36"/>
        <v>0</v>
      </c>
      <c r="F314" s="63">
        <f t="shared" si="32"/>
        <v>0</v>
      </c>
      <c r="G314" s="63">
        <f t="shared" si="33"/>
        <v>0</v>
      </c>
      <c r="H314" s="63">
        <f t="shared" si="39"/>
        <v>0</v>
      </c>
      <c r="I314" s="63">
        <f t="shared" si="34"/>
        <v>0</v>
      </c>
      <c r="L314" s="64"/>
      <c r="S314" s="58"/>
      <c r="V314" s="58"/>
    </row>
    <row r="315" spans="1:22">
      <c r="A315" s="56"/>
      <c r="B315" s="56">
        <f t="shared" si="37"/>
        <v>15.208333333333334</v>
      </c>
      <c r="C315" s="56">
        <f t="shared" si="38"/>
        <v>13</v>
      </c>
      <c r="D315" s="56">
        <f t="shared" si="35"/>
        <v>295</v>
      </c>
      <c r="E315" s="63">
        <f t="shared" si="36"/>
        <v>0</v>
      </c>
      <c r="F315" s="63">
        <f t="shared" si="32"/>
        <v>0</v>
      </c>
      <c r="G315" s="63">
        <f t="shared" si="33"/>
        <v>0</v>
      </c>
      <c r="H315" s="63">
        <f t="shared" si="39"/>
        <v>0</v>
      </c>
      <c r="I315" s="63">
        <f t="shared" si="34"/>
        <v>0</v>
      </c>
      <c r="L315" s="64"/>
      <c r="S315" s="58"/>
      <c r="V315" s="58"/>
    </row>
    <row r="316" spans="1:22">
      <c r="A316" s="56"/>
      <c r="B316" s="56">
        <f t="shared" si="37"/>
        <v>15.208333333333334</v>
      </c>
      <c r="C316" s="56">
        <f t="shared" si="38"/>
        <v>13</v>
      </c>
      <c r="D316" s="56">
        <f t="shared" si="35"/>
        <v>296</v>
      </c>
      <c r="E316" s="63">
        <f t="shared" si="36"/>
        <v>0</v>
      </c>
      <c r="F316" s="63">
        <f t="shared" si="32"/>
        <v>0</v>
      </c>
      <c r="G316" s="63">
        <f t="shared" si="33"/>
        <v>0</v>
      </c>
      <c r="H316" s="63">
        <f t="shared" si="39"/>
        <v>0</v>
      </c>
      <c r="I316" s="63">
        <f t="shared" si="34"/>
        <v>0</v>
      </c>
      <c r="L316" s="64"/>
      <c r="S316" s="58"/>
      <c r="V316" s="58"/>
    </row>
    <row r="317" spans="1:22">
      <c r="A317" s="56"/>
      <c r="B317" s="56">
        <f t="shared" si="37"/>
        <v>15.208333333333334</v>
      </c>
      <c r="C317" s="56">
        <f t="shared" si="38"/>
        <v>13</v>
      </c>
      <c r="D317" s="56">
        <f t="shared" si="35"/>
        <v>297</v>
      </c>
      <c r="E317" s="63">
        <f t="shared" si="36"/>
        <v>0</v>
      </c>
      <c r="F317" s="63">
        <f t="shared" si="32"/>
        <v>0</v>
      </c>
      <c r="G317" s="63">
        <f t="shared" si="33"/>
        <v>0</v>
      </c>
      <c r="H317" s="63">
        <f t="shared" si="39"/>
        <v>0</v>
      </c>
      <c r="I317" s="63">
        <f t="shared" si="34"/>
        <v>0</v>
      </c>
      <c r="L317" s="64"/>
      <c r="S317" s="58"/>
      <c r="V317" s="58"/>
    </row>
    <row r="318" spans="1:22">
      <c r="A318" s="56"/>
      <c r="B318" s="56">
        <f t="shared" si="37"/>
        <v>15.208333333333334</v>
      </c>
      <c r="C318" s="56">
        <f t="shared" si="38"/>
        <v>13</v>
      </c>
      <c r="D318" s="56">
        <f t="shared" si="35"/>
        <v>298</v>
      </c>
      <c r="E318" s="63">
        <f t="shared" si="36"/>
        <v>0</v>
      </c>
      <c r="F318" s="63">
        <f t="shared" si="32"/>
        <v>0</v>
      </c>
      <c r="G318" s="63">
        <f t="shared" si="33"/>
        <v>0</v>
      </c>
      <c r="H318" s="63">
        <f t="shared" si="39"/>
        <v>0</v>
      </c>
      <c r="I318" s="63">
        <f t="shared" si="34"/>
        <v>0</v>
      </c>
      <c r="L318" s="64"/>
      <c r="S318" s="58"/>
      <c r="V318" s="58"/>
    </row>
    <row r="319" spans="1:22">
      <c r="A319" s="56"/>
      <c r="B319" s="56">
        <f t="shared" si="37"/>
        <v>15.208333333333334</v>
      </c>
      <c r="C319" s="56">
        <f t="shared" si="38"/>
        <v>13</v>
      </c>
      <c r="D319" s="56">
        <f t="shared" si="35"/>
        <v>299</v>
      </c>
      <c r="E319" s="63">
        <f t="shared" si="36"/>
        <v>0</v>
      </c>
      <c r="F319" s="63">
        <f t="shared" si="32"/>
        <v>0</v>
      </c>
      <c r="G319" s="63">
        <f t="shared" si="33"/>
        <v>0</v>
      </c>
      <c r="H319" s="63">
        <f t="shared" si="39"/>
        <v>0</v>
      </c>
      <c r="I319" s="63">
        <f t="shared" si="34"/>
        <v>0</v>
      </c>
      <c r="L319" s="64"/>
      <c r="S319" s="58"/>
      <c r="V319" s="58"/>
    </row>
    <row r="320" spans="1:22">
      <c r="A320" s="56"/>
      <c r="B320" s="56">
        <f t="shared" si="37"/>
        <v>15.208333333333334</v>
      </c>
      <c r="C320" s="56">
        <f t="shared" si="38"/>
        <v>13</v>
      </c>
      <c r="D320" s="56">
        <f t="shared" si="35"/>
        <v>300</v>
      </c>
      <c r="E320" s="63">
        <f t="shared" si="36"/>
        <v>0</v>
      </c>
      <c r="F320" s="63">
        <f t="shared" si="32"/>
        <v>0</v>
      </c>
      <c r="G320" s="63">
        <f t="shared" si="33"/>
        <v>0</v>
      </c>
      <c r="H320" s="63">
        <f t="shared" si="39"/>
        <v>0</v>
      </c>
      <c r="I320" s="63">
        <f t="shared" si="34"/>
        <v>0</v>
      </c>
      <c r="L320" s="64"/>
      <c r="S320" s="58"/>
      <c r="V320" s="58"/>
    </row>
    <row r="321" spans="1:22">
      <c r="A321" s="56"/>
      <c r="B321" s="56">
        <f t="shared" si="37"/>
        <v>15.208333333333334</v>
      </c>
      <c r="C321" s="56">
        <f t="shared" si="38"/>
        <v>13</v>
      </c>
      <c r="D321" s="56">
        <f t="shared" si="35"/>
        <v>301</v>
      </c>
      <c r="E321" s="63">
        <f t="shared" si="36"/>
        <v>0</v>
      </c>
      <c r="F321" s="63">
        <f t="shared" si="32"/>
        <v>0</v>
      </c>
      <c r="G321" s="63">
        <f t="shared" si="33"/>
        <v>0</v>
      </c>
      <c r="H321" s="63">
        <f t="shared" si="39"/>
        <v>0</v>
      </c>
      <c r="I321" s="63">
        <f t="shared" si="34"/>
        <v>0</v>
      </c>
      <c r="L321" s="64"/>
      <c r="S321" s="58"/>
      <c r="V321" s="58"/>
    </row>
    <row r="322" spans="1:22">
      <c r="A322" s="56"/>
      <c r="B322" s="56">
        <f t="shared" si="37"/>
        <v>15.208333333333334</v>
      </c>
      <c r="C322" s="56">
        <f t="shared" si="38"/>
        <v>13</v>
      </c>
      <c r="D322" s="56">
        <f t="shared" si="35"/>
        <v>302</v>
      </c>
      <c r="E322" s="63">
        <f t="shared" si="36"/>
        <v>0</v>
      </c>
      <c r="F322" s="63">
        <f t="shared" si="32"/>
        <v>0</v>
      </c>
      <c r="G322" s="63">
        <f t="shared" si="33"/>
        <v>0</v>
      </c>
      <c r="H322" s="63">
        <f t="shared" si="39"/>
        <v>0</v>
      </c>
      <c r="I322" s="63">
        <f t="shared" si="34"/>
        <v>0</v>
      </c>
      <c r="L322" s="64"/>
      <c r="S322" s="58"/>
      <c r="V322" s="58"/>
    </row>
    <row r="323" spans="1:22">
      <c r="A323" s="56"/>
      <c r="B323" s="56">
        <f t="shared" si="37"/>
        <v>15.208333333333334</v>
      </c>
      <c r="C323" s="56">
        <f t="shared" si="38"/>
        <v>13</v>
      </c>
      <c r="D323" s="56">
        <f t="shared" si="35"/>
        <v>303</v>
      </c>
      <c r="E323" s="63">
        <f t="shared" si="36"/>
        <v>0</v>
      </c>
      <c r="F323" s="63">
        <f t="shared" si="32"/>
        <v>0</v>
      </c>
      <c r="G323" s="63">
        <f t="shared" si="33"/>
        <v>0</v>
      </c>
      <c r="H323" s="63">
        <f t="shared" si="39"/>
        <v>0</v>
      </c>
      <c r="I323" s="63">
        <f t="shared" si="34"/>
        <v>0</v>
      </c>
      <c r="L323" s="64"/>
      <c r="S323" s="58"/>
      <c r="V323" s="58"/>
    </row>
    <row r="324" spans="1:22">
      <c r="A324" s="56"/>
      <c r="B324" s="56">
        <f t="shared" si="37"/>
        <v>15.208333333333334</v>
      </c>
      <c r="C324" s="56">
        <f t="shared" si="38"/>
        <v>13</v>
      </c>
      <c r="D324" s="56">
        <f t="shared" si="35"/>
        <v>304</v>
      </c>
      <c r="E324" s="63">
        <f t="shared" si="36"/>
        <v>0</v>
      </c>
      <c r="F324" s="63">
        <f t="shared" si="32"/>
        <v>0</v>
      </c>
      <c r="G324" s="63">
        <f t="shared" si="33"/>
        <v>0</v>
      </c>
      <c r="H324" s="63">
        <f t="shared" si="39"/>
        <v>0</v>
      </c>
      <c r="I324" s="63">
        <f t="shared" si="34"/>
        <v>0</v>
      </c>
      <c r="L324" s="64"/>
      <c r="S324" s="58"/>
      <c r="V324" s="58"/>
    </row>
    <row r="325" spans="1:22">
      <c r="A325" s="56"/>
      <c r="B325" s="56">
        <f t="shared" si="37"/>
        <v>15.208333333333334</v>
      </c>
      <c r="C325" s="56">
        <f t="shared" si="38"/>
        <v>13</v>
      </c>
      <c r="D325" s="56">
        <f t="shared" si="35"/>
        <v>305</v>
      </c>
      <c r="E325" s="63">
        <f t="shared" si="36"/>
        <v>0</v>
      </c>
      <c r="F325" s="63">
        <f t="shared" si="32"/>
        <v>0</v>
      </c>
      <c r="G325" s="63">
        <f t="shared" si="33"/>
        <v>0</v>
      </c>
      <c r="H325" s="63">
        <f t="shared" si="39"/>
        <v>0</v>
      </c>
      <c r="I325" s="63">
        <f t="shared" si="34"/>
        <v>0</v>
      </c>
      <c r="L325" s="64"/>
      <c r="S325" s="58"/>
      <c r="V325" s="58"/>
    </row>
    <row r="326" spans="1:22">
      <c r="A326" s="56"/>
      <c r="B326" s="56">
        <f t="shared" si="37"/>
        <v>15.208333333333334</v>
      </c>
      <c r="C326" s="56">
        <f t="shared" si="38"/>
        <v>13</v>
      </c>
      <c r="D326" s="56">
        <f t="shared" si="35"/>
        <v>306</v>
      </c>
      <c r="E326" s="63">
        <f t="shared" si="36"/>
        <v>0</v>
      </c>
      <c r="F326" s="63">
        <f t="shared" si="32"/>
        <v>0</v>
      </c>
      <c r="G326" s="63">
        <f t="shared" si="33"/>
        <v>0</v>
      </c>
      <c r="H326" s="63">
        <f t="shared" si="39"/>
        <v>0</v>
      </c>
      <c r="I326" s="63">
        <f t="shared" si="34"/>
        <v>0</v>
      </c>
      <c r="L326" s="64"/>
      <c r="S326" s="58"/>
      <c r="V326" s="58"/>
    </row>
    <row r="327" spans="1:22">
      <c r="A327" s="56"/>
      <c r="B327" s="56">
        <f t="shared" si="37"/>
        <v>15.208333333333334</v>
      </c>
      <c r="C327" s="56">
        <f t="shared" si="38"/>
        <v>13</v>
      </c>
      <c r="D327" s="56">
        <f t="shared" si="35"/>
        <v>307</v>
      </c>
      <c r="E327" s="63">
        <f t="shared" si="36"/>
        <v>0</v>
      </c>
      <c r="F327" s="63">
        <f t="shared" si="32"/>
        <v>0</v>
      </c>
      <c r="G327" s="63">
        <f t="shared" si="33"/>
        <v>0</v>
      </c>
      <c r="H327" s="63">
        <f t="shared" si="39"/>
        <v>0</v>
      </c>
      <c r="I327" s="63">
        <f t="shared" si="34"/>
        <v>0</v>
      </c>
      <c r="L327" s="64"/>
      <c r="S327" s="58"/>
      <c r="V327" s="58"/>
    </row>
    <row r="328" spans="1:22">
      <c r="A328" s="56"/>
      <c r="B328" s="56">
        <f t="shared" si="37"/>
        <v>15.208333333333334</v>
      </c>
      <c r="C328" s="56">
        <f t="shared" si="38"/>
        <v>13</v>
      </c>
      <c r="D328" s="56">
        <f t="shared" si="35"/>
        <v>308</v>
      </c>
      <c r="E328" s="63">
        <f t="shared" si="36"/>
        <v>0</v>
      </c>
      <c r="F328" s="63">
        <f t="shared" si="32"/>
        <v>0</v>
      </c>
      <c r="G328" s="63">
        <f t="shared" si="33"/>
        <v>0</v>
      </c>
      <c r="H328" s="63">
        <f t="shared" si="39"/>
        <v>0</v>
      </c>
      <c r="I328" s="63">
        <f t="shared" si="34"/>
        <v>0</v>
      </c>
      <c r="L328" s="64"/>
      <c r="S328" s="58"/>
      <c r="V328" s="58"/>
    </row>
    <row r="329" spans="1:22">
      <c r="A329" s="56"/>
      <c r="B329" s="56">
        <f t="shared" si="37"/>
        <v>15.208333333333334</v>
      </c>
      <c r="C329" s="56">
        <f t="shared" si="38"/>
        <v>13</v>
      </c>
      <c r="D329" s="56">
        <f t="shared" si="35"/>
        <v>309</v>
      </c>
      <c r="E329" s="63">
        <f t="shared" si="36"/>
        <v>0</v>
      </c>
      <c r="F329" s="63">
        <f t="shared" si="32"/>
        <v>0</v>
      </c>
      <c r="G329" s="63">
        <f t="shared" si="33"/>
        <v>0</v>
      </c>
      <c r="H329" s="63">
        <f t="shared" si="39"/>
        <v>0</v>
      </c>
      <c r="I329" s="63">
        <f t="shared" si="34"/>
        <v>0</v>
      </c>
      <c r="L329" s="64"/>
      <c r="S329" s="58"/>
      <c r="V329" s="58"/>
    </row>
    <row r="330" spans="1:22">
      <c r="A330" s="56"/>
      <c r="B330" s="56">
        <f t="shared" si="37"/>
        <v>15.208333333333334</v>
      </c>
      <c r="C330" s="56">
        <f t="shared" si="38"/>
        <v>13</v>
      </c>
      <c r="D330" s="56">
        <f t="shared" si="35"/>
        <v>310</v>
      </c>
      <c r="E330" s="63">
        <f t="shared" si="36"/>
        <v>0</v>
      </c>
      <c r="F330" s="63">
        <f t="shared" si="32"/>
        <v>0</v>
      </c>
      <c r="G330" s="63">
        <f t="shared" si="33"/>
        <v>0</v>
      </c>
      <c r="H330" s="63">
        <f t="shared" si="39"/>
        <v>0</v>
      </c>
      <c r="I330" s="63">
        <f t="shared" si="34"/>
        <v>0</v>
      </c>
      <c r="L330" s="64"/>
      <c r="S330" s="58"/>
      <c r="V330" s="58"/>
    </row>
    <row r="331" spans="1:22">
      <c r="A331" s="56"/>
      <c r="B331" s="56">
        <f t="shared" si="37"/>
        <v>15.208333333333334</v>
      </c>
      <c r="C331" s="56">
        <f t="shared" si="38"/>
        <v>13</v>
      </c>
      <c r="D331" s="56">
        <f t="shared" si="35"/>
        <v>311</v>
      </c>
      <c r="E331" s="63">
        <f t="shared" si="36"/>
        <v>0</v>
      </c>
      <c r="F331" s="63">
        <f t="shared" si="32"/>
        <v>0</v>
      </c>
      <c r="G331" s="63">
        <f t="shared" si="33"/>
        <v>0</v>
      </c>
      <c r="H331" s="63">
        <f t="shared" si="39"/>
        <v>0</v>
      </c>
      <c r="I331" s="63">
        <f t="shared" si="34"/>
        <v>0</v>
      </c>
      <c r="L331" s="64"/>
      <c r="S331" s="58"/>
      <c r="V331" s="58"/>
    </row>
    <row r="332" spans="1:22">
      <c r="A332" s="56"/>
      <c r="B332" s="56">
        <f t="shared" si="37"/>
        <v>15.208333333333334</v>
      </c>
      <c r="C332" s="56">
        <f t="shared" si="38"/>
        <v>13</v>
      </c>
      <c r="D332" s="56">
        <f t="shared" si="35"/>
        <v>312</v>
      </c>
      <c r="E332" s="63">
        <f t="shared" si="36"/>
        <v>0</v>
      </c>
      <c r="F332" s="63">
        <f t="shared" si="32"/>
        <v>0</v>
      </c>
      <c r="G332" s="63">
        <f t="shared" si="33"/>
        <v>0</v>
      </c>
      <c r="H332" s="63">
        <f t="shared" si="39"/>
        <v>0</v>
      </c>
      <c r="I332" s="63">
        <f t="shared" si="34"/>
        <v>0</v>
      </c>
      <c r="L332" s="64"/>
      <c r="S332" s="58"/>
      <c r="V332" s="58"/>
    </row>
    <row r="333" spans="1:22">
      <c r="A333" s="56"/>
      <c r="B333" s="56">
        <f t="shared" si="37"/>
        <v>15.208333333333334</v>
      </c>
      <c r="C333" s="56">
        <f t="shared" si="38"/>
        <v>14</v>
      </c>
      <c r="D333" s="56">
        <f t="shared" si="35"/>
        <v>313</v>
      </c>
      <c r="E333" s="63">
        <f t="shared" si="36"/>
        <v>0</v>
      </c>
      <c r="F333" s="63">
        <f t="shared" si="32"/>
        <v>0</v>
      </c>
      <c r="G333" s="63">
        <f t="shared" si="33"/>
        <v>0</v>
      </c>
      <c r="H333" s="63">
        <f t="shared" si="39"/>
        <v>0</v>
      </c>
      <c r="I333" s="63">
        <f t="shared" si="34"/>
        <v>0</v>
      </c>
      <c r="L333" s="64"/>
      <c r="S333" s="58"/>
      <c r="V333" s="58"/>
    </row>
    <row r="334" spans="1:22">
      <c r="A334" s="56"/>
      <c r="B334" s="56">
        <f t="shared" si="37"/>
        <v>15.208333333333334</v>
      </c>
      <c r="C334" s="56">
        <f t="shared" si="38"/>
        <v>14</v>
      </c>
      <c r="D334" s="56">
        <f t="shared" si="35"/>
        <v>314</v>
      </c>
      <c r="E334" s="63">
        <f t="shared" si="36"/>
        <v>0</v>
      </c>
      <c r="F334" s="63">
        <f t="shared" si="32"/>
        <v>0</v>
      </c>
      <c r="G334" s="63">
        <f t="shared" si="33"/>
        <v>0</v>
      </c>
      <c r="H334" s="63">
        <f t="shared" si="39"/>
        <v>0</v>
      </c>
      <c r="I334" s="63">
        <f t="shared" si="34"/>
        <v>0</v>
      </c>
      <c r="L334" s="64"/>
      <c r="S334" s="58"/>
      <c r="V334" s="58"/>
    </row>
    <row r="335" spans="1:22">
      <c r="A335" s="56"/>
      <c r="B335" s="56">
        <f t="shared" si="37"/>
        <v>15.208333333333334</v>
      </c>
      <c r="C335" s="56">
        <f t="shared" si="38"/>
        <v>14</v>
      </c>
      <c r="D335" s="56">
        <f t="shared" si="35"/>
        <v>315</v>
      </c>
      <c r="E335" s="63">
        <f t="shared" si="36"/>
        <v>0</v>
      </c>
      <c r="F335" s="63">
        <f t="shared" si="32"/>
        <v>0</v>
      </c>
      <c r="G335" s="63">
        <f t="shared" si="33"/>
        <v>0</v>
      </c>
      <c r="H335" s="63">
        <f t="shared" si="39"/>
        <v>0</v>
      </c>
      <c r="I335" s="63">
        <f t="shared" si="34"/>
        <v>0</v>
      </c>
      <c r="L335" s="64"/>
      <c r="S335" s="58"/>
      <c r="V335" s="58"/>
    </row>
    <row r="336" spans="1:22">
      <c r="A336" s="56"/>
      <c r="B336" s="56">
        <f t="shared" si="37"/>
        <v>15.208333333333334</v>
      </c>
      <c r="C336" s="56">
        <f t="shared" si="38"/>
        <v>14</v>
      </c>
      <c r="D336" s="56">
        <f t="shared" si="35"/>
        <v>316</v>
      </c>
      <c r="E336" s="63">
        <f t="shared" si="36"/>
        <v>0</v>
      </c>
      <c r="F336" s="63">
        <f t="shared" si="32"/>
        <v>0</v>
      </c>
      <c r="G336" s="63">
        <f t="shared" si="33"/>
        <v>0</v>
      </c>
      <c r="H336" s="63">
        <f t="shared" si="39"/>
        <v>0</v>
      </c>
      <c r="I336" s="63">
        <f t="shared" si="34"/>
        <v>0</v>
      </c>
      <c r="L336" s="64"/>
      <c r="S336" s="58"/>
      <c r="V336" s="58"/>
    </row>
    <row r="337" spans="1:22">
      <c r="A337" s="56"/>
      <c r="B337" s="56">
        <f t="shared" si="37"/>
        <v>15.208333333333334</v>
      </c>
      <c r="C337" s="56">
        <f t="shared" si="38"/>
        <v>14</v>
      </c>
      <c r="D337" s="56">
        <f t="shared" si="35"/>
        <v>317</v>
      </c>
      <c r="E337" s="63">
        <f t="shared" si="36"/>
        <v>0</v>
      </c>
      <c r="F337" s="63">
        <f t="shared" si="32"/>
        <v>0</v>
      </c>
      <c r="G337" s="63">
        <f t="shared" si="33"/>
        <v>0</v>
      </c>
      <c r="H337" s="63">
        <f t="shared" si="39"/>
        <v>0</v>
      </c>
      <c r="I337" s="63">
        <f t="shared" si="34"/>
        <v>0</v>
      </c>
      <c r="L337" s="64"/>
      <c r="S337" s="58"/>
      <c r="V337" s="58"/>
    </row>
    <row r="338" spans="1:22">
      <c r="A338" s="56"/>
      <c r="B338" s="56">
        <f t="shared" si="37"/>
        <v>15.208333333333334</v>
      </c>
      <c r="C338" s="56">
        <f t="shared" si="38"/>
        <v>14</v>
      </c>
      <c r="D338" s="56">
        <f t="shared" si="35"/>
        <v>318</v>
      </c>
      <c r="E338" s="63">
        <f t="shared" si="36"/>
        <v>0</v>
      </c>
      <c r="F338" s="63">
        <f t="shared" si="32"/>
        <v>0</v>
      </c>
      <c r="G338" s="63">
        <f t="shared" si="33"/>
        <v>0</v>
      </c>
      <c r="H338" s="63">
        <f t="shared" si="39"/>
        <v>0</v>
      </c>
      <c r="I338" s="63">
        <f t="shared" si="34"/>
        <v>0</v>
      </c>
      <c r="L338" s="64"/>
      <c r="S338" s="58"/>
      <c r="V338" s="58"/>
    </row>
    <row r="339" spans="1:22">
      <c r="A339" s="56"/>
      <c r="B339" s="56">
        <f t="shared" si="37"/>
        <v>15.208333333333334</v>
      </c>
      <c r="C339" s="56">
        <f t="shared" si="38"/>
        <v>14</v>
      </c>
      <c r="D339" s="56">
        <f t="shared" si="35"/>
        <v>319</v>
      </c>
      <c r="E339" s="63">
        <f t="shared" si="36"/>
        <v>0</v>
      </c>
      <c r="F339" s="63">
        <f t="shared" si="32"/>
        <v>0</v>
      </c>
      <c r="G339" s="63">
        <f t="shared" si="33"/>
        <v>0</v>
      </c>
      <c r="H339" s="63">
        <f t="shared" si="39"/>
        <v>0</v>
      </c>
      <c r="I339" s="63">
        <f t="shared" si="34"/>
        <v>0</v>
      </c>
      <c r="L339" s="64"/>
      <c r="S339" s="58"/>
      <c r="V339" s="58"/>
    </row>
    <row r="340" spans="1:22">
      <c r="A340" s="56"/>
      <c r="B340" s="56">
        <f t="shared" si="37"/>
        <v>15.208333333333334</v>
      </c>
      <c r="C340" s="56">
        <f t="shared" si="38"/>
        <v>14</v>
      </c>
      <c r="D340" s="56">
        <f t="shared" si="35"/>
        <v>320</v>
      </c>
      <c r="E340" s="63">
        <f t="shared" si="36"/>
        <v>0</v>
      </c>
      <c r="F340" s="63">
        <f t="shared" si="32"/>
        <v>0</v>
      </c>
      <c r="G340" s="63">
        <f t="shared" si="33"/>
        <v>0</v>
      </c>
      <c r="H340" s="63">
        <f t="shared" si="39"/>
        <v>0</v>
      </c>
      <c r="I340" s="63">
        <f t="shared" si="34"/>
        <v>0</v>
      </c>
      <c r="L340" s="64"/>
      <c r="S340" s="58"/>
      <c r="V340" s="58"/>
    </row>
    <row r="341" spans="1:22">
      <c r="A341" s="56"/>
      <c r="B341" s="56">
        <f t="shared" si="37"/>
        <v>15.208333333333334</v>
      </c>
      <c r="C341" s="56">
        <f t="shared" si="38"/>
        <v>14</v>
      </c>
      <c r="D341" s="56">
        <f t="shared" si="35"/>
        <v>321</v>
      </c>
      <c r="E341" s="63">
        <f t="shared" si="36"/>
        <v>0</v>
      </c>
      <c r="F341" s="63">
        <f t="shared" ref="F341:F404" si="40">ROUND(E341*$I$8,2)*B341</f>
        <v>0</v>
      </c>
      <c r="G341" s="63">
        <f t="shared" ref="G341:G404" si="41">ROUND(E341*$I$9,2)*B341</f>
        <v>0</v>
      </c>
      <c r="H341" s="63">
        <f t="shared" si="39"/>
        <v>0</v>
      </c>
      <c r="I341" s="63">
        <f t="shared" ref="I341:I404" si="42">SUM(E341:H341)</f>
        <v>0</v>
      </c>
      <c r="L341" s="64"/>
      <c r="S341" s="58"/>
      <c r="V341" s="58"/>
    </row>
    <row r="342" spans="1:22">
      <c r="A342" s="56"/>
      <c r="B342" s="56">
        <f t="shared" si="37"/>
        <v>15.208333333333334</v>
      </c>
      <c r="C342" s="56">
        <f t="shared" si="38"/>
        <v>14</v>
      </c>
      <c r="D342" s="56">
        <f t="shared" ref="D342:D405" si="43">D341+1</f>
        <v>322</v>
      </c>
      <c r="E342" s="63">
        <f t="shared" ref="E342:E405" si="44">I341</f>
        <v>0</v>
      </c>
      <c r="F342" s="63">
        <f t="shared" si="40"/>
        <v>0</v>
      </c>
      <c r="G342" s="63">
        <f t="shared" si="41"/>
        <v>0</v>
      </c>
      <c r="H342" s="63">
        <f t="shared" si="39"/>
        <v>0</v>
      </c>
      <c r="I342" s="63">
        <f t="shared" si="42"/>
        <v>0</v>
      </c>
      <c r="L342" s="64"/>
      <c r="S342" s="58"/>
      <c r="V342" s="58"/>
    </row>
    <row r="343" spans="1:22">
      <c r="A343" s="56"/>
      <c r="B343" s="56">
        <f t="shared" ref="B343:B406" si="45">B342</f>
        <v>15.208333333333334</v>
      </c>
      <c r="C343" s="56">
        <f t="shared" ref="C343:C406" si="46">IF(MOD(D343-1,24)=0,1,0)+C342</f>
        <v>14</v>
      </c>
      <c r="D343" s="56">
        <f t="shared" si="43"/>
        <v>323</v>
      </c>
      <c r="E343" s="63">
        <f t="shared" si="44"/>
        <v>0</v>
      </c>
      <c r="F343" s="63">
        <f t="shared" si="40"/>
        <v>0</v>
      </c>
      <c r="G343" s="63">
        <f t="shared" si="41"/>
        <v>0</v>
      </c>
      <c r="H343" s="63">
        <f t="shared" si="39"/>
        <v>0</v>
      </c>
      <c r="I343" s="63">
        <f t="shared" si="42"/>
        <v>0</v>
      </c>
      <c r="L343" s="64"/>
      <c r="S343" s="58"/>
      <c r="V343" s="58"/>
    </row>
    <row r="344" spans="1:22">
      <c r="A344" s="56"/>
      <c r="B344" s="56">
        <f t="shared" si="45"/>
        <v>15.208333333333334</v>
      </c>
      <c r="C344" s="56">
        <f t="shared" si="46"/>
        <v>14</v>
      </c>
      <c r="D344" s="56">
        <f t="shared" si="43"/>
        <v>324</v>
      </c>
      <c r="E344" s="63">
        <f t="shared" si="44"/>
        <v>0</v>
      </c>
      <c r="F344" s="63">
        <f t="shared" si="40"/>
        <v>0</v>
      </c>
      <c r="G344" s="63">
        <f t="shared" si="41"/>
        <v>0</v>
      </c>
      <c r="H344" s="63">
        <f t="shared" si="39"/>
        <v>0</v>
      </c>
      <c r="I344" s="63">
        <f t="shared" si="42"/>
        <v>0</v>
      </c>
      <c r="L344" s="64"/>
      <c r="S344" s="58"/>
      <c r="V344" s="58"/>
    </row>
    <row r="345" spans="1:22">
      <c r="A345" s="56"/>
      <c r="B345" s="56">
        <f t="shared" si="45"/>
        <v>15.208333333333334</v>
      </c>
      <c r="C345" s="56">
        <f t="shared" si="46"/>
        <v>14</v>
      </c>
      <c r="D345" s="56">
        <f t="shared" si="43"/>
        <v>325</v>
      </c>
      <c r="E345" s="63">
        <f t="shared" si="44"/>
        <v>0</v>
      </c>
      <c r="F345" s="63">
        <f t="shared" si="40"/>
        <v>0</v>
      </c>
      <c r="G345" s="63">
        <f t="shared" si="41"/>
        <v>0</v>
      </c>
      <c r="H345" s="63">
        <f t="shared" si="39"/>
        <v>0</v>
      </c>
      <c r="I345" s="63">
        <f t="shared" si="42"/>
        <v>0</v>
      </c>
      <c r="L345" s="64"/>
      <c r="S345" s="58"/>
      <c r="V345" s="58"/>
    </row>
    <row r="346" spans="1:22">
      <c r="A346" s="56"/>
      <c r="B346" s="56">
        <f t="shared" si="45"/>
        <v>15.208333333333334</v>
      </c>
      <c r="C346" s="56">
        <f t="shared" si="46"/>
        <v>14</v>
      </c>
      <c r="D346" s="56">
        <f t="shared" si="43"/>
        <v>326</v>
      </c>
      <c r="E346" s="63">
        <f t="shared" si="44"/>
        <v>0</v>
      </c>
      <c r="F346" s="63">
        <f t="shared" si="40"/>
        <v>0</v>
      </c>
      <c r="G346" s="63">
        <f t="shared" si="41"/>
        <v>0</v>
      </c>
      <c r="H346" s="63">
        <f t="shared" si="39"/>
        <v>0</v>
      </c>
      <c r="I346" s="63">
        <f t="shared" si="42"/>
        <v>0</v>
      </c>
      <c r="L346" s="64"/>
      <c r="S346" s="58"/>
      <c r="V346" s="58"/>
    </row>
    <row r="347" spans="1:22">
      <c r="A347" s="56"/>
      <c r="B347" s="56">
        <f t="shared" si="45"/>
        <v>15.208333333333334</v>
      </c>
      <c r="C347" s="56">
        <f t="shared" si="46"/>
        <v>14</v>
      </c>
      <c r="D347" s="56">
        <f t="shared" si="43"/>
        <v>327</v>
      </c>
      <c r="E347" s="63">
        <f t="shared" si="44"/>
        <v>0</v>
      </c>
      <c r="F347" s="63">
        <f t="shared" si="40"/>
        <v>0</v>
      </c>
      <c r="G347" s="63">
        <f t="shared" si="41"/>
        <v>0</v>
      </c>
      <c r="H347" s="63">
        <f t="shared" si="39"/>
        <v>0</v>
      </c>
      <c r="I347" s="63">
        <f t="shared" si="42"/>
        <v>0</v>
      </c>
      <c r="L347" s="64"/>
      <c r="S347" s="58"/>
      <c r="V347" s="58"/>
    </row>
    <row r="348" spans="1:22">
      <c r="A348" s="56"/>
      <c r="B348" s="56">
        <f t="shared" si="45"/>
        <v>15.208333333333334</v>
      </c>
      <c r="C348" s="56">
        <f t="shared" si="46"/>
        <v>14</v>
      </c>
      <c r="D348" s="56">
        <f t="shared" si="43"/>
        <v>328</v>
      </c>
      <c r="E348" s="63">
        <f t="shared" si="44"/>
        <v>0</v>
      </c>
      <c r="F348" s="63">
        <f t="shared" si="40"/>
        <v>0</v>
      </c>
      <c r="G348" s="63">
        <f t="shared" si="41"/>
        <v>0</v>
      </c>
      <c r="H348" s="63">
        <f t="shared" ref="H348:H411" si="47">IF(-H347&lt;I347,H347,-SUM(E348:G348))</f>
        <v>0</v>
      </c>
      <c r="I348" s="63">
        <f t="shared" si="42"/>
        <v>0</v>
      </c>
      <c r="L348" s="64"/>
      <c r="S348" s="58"/>
      <c r="V348" s="58"/>
    </row>
    <row r="349" spans="1:22">
      <c r="A349" s="56"/>
      <c r="B349" s="56">
        <f t="shared" si="45"/>
        <v>15.208333333333334</v>
      </c>
      <c r="C349" s="56">
        <f t="shared" si="46"/>
        <v>14</v>
      </c>
      <c r="D349" s="56">
        <f t="shared" si="43"/>
        <v>329</v>
      </c>
      <c r="E349" s="63">
        <f t="shared" si="44"/>
        <v>0</v>
      </c>
      <c r="F349" s="63">
        <f t="shared" si="40"/>
        <v>0</v>
      </c>
      <c r="G349" s="63">
        <f t="shared" si="41"/>
        <v>0</v>
      </c>
      <c r="H349" s="63">
        <f t="shared" si="47"/>
        <v>0</v>
      </c>
      <c r="I349" s="63">
        <f t="shared" si="42"/>
        <v>0</v>
      </c>
      <c r="L349" s="64"/>
      <c r="S349" s="58"/>
      <c r="V349" s="58"/>
    </row>
    <row r="350" spans="1:22">
      <c r="A350" s="56"/>
      <c r="B350" s="56">
        <f t="shared" si="45"/>
        <v>15.208333333333334</v>
      </c>
      <c r="C350" s="56">
        <f t="shared" si="46"/>
        <v>14</v>
      </c>
      <c r="D350" s="56">
        <f t="shared" si="43"/>
        <v>330</v>
      </c>
      <c r="E350" s="63">
        <f t="shared" si="44"/>
        <v>0</v>
      </c>
      <c r="F350" s="63">
        <f t="shared" si="40"/>
        <v>0</v>
      </c>
      <c r="G350" s="63">
        <f t="shared" si="41"/>
        <v>0</v>
      </c>
      <c r="H350" s="63">
        <f t="shared" si="47"/>
        <v>0</v>
      </c>
      <c r="I350" s="63">
        <f t="shared" si="42"/>
        <v>0</v>
      </c>
      <c r="L350" s="64"/>
      <c r="S350" s="58"/>
      <c r="V350" s="58"/>
    </row>
    <row r="351" spans="1:22">
      <c r="A351" s="56"/>
      <c r="B351" s="56">
        <f t="shared" si="45"/>
        <v>15.208333333333334</v>
      </c>
      <c r="C351" s="56">
        <f t="shared" si="46"/>
        <v>14</v>
      </c>
      <c r="D351" s="56">
        <f t="shared" si="43"/>
        <v>331</v>
      </c>
      <c r="E351" s="63">
        <f t="shared" si="44"/>
        <v>0</v>
      </c>
      <c r="F351" s="63">
        <f t="shared" si="40"/>
        <v>0</v>
      </c>
      <c r="G351" s="63">
        <f t="shared" si="41"/>
        <v>0</v>
      </c>
      <c r="H351" s="63">
        <f t="shared" si="47"/>
        <v>0</v>
      </c>
      <c r="I351" s="63">
        <f t="shared" si="42"/>
        <v>0</v>
      </c>
      <c r="L351" s="64"/>
      <c r="S351" s="58"/>
      <c r="V351" s="58"/>
    </row>
    <row r="352" spans="1:22">
      <c r="A352" s="56"/>
      <c r="B352" s="56">
        <f t="shared" si="45"/>
        <v>15.208333333333334</v>
      </c>
      <c r="C352" s="56">
        <f t="shared" si="46"/>
        <v>14</v>
      </c>
      <c r="D352" s="56">
        <f t="shared" si="43"/>
        <v>332</v>
      </c>
      <c r="E352" s="63">
        <f t="shared" si="44"/>
        <v>0</v>
      </c>
      <c r="F352" s="63">
        <f t="shared" si="40"/>
        <v>0</v>
      </c>
      <c r="G352" s="63">
        <f t="shared" si="41"/>
        <v>0</v>
      </c>
      <c r="H352" s="63">
        <f t="shared" si="47"/>
        <v>0</v>
      </c>
      <c r="I352" s="63">
        <f t="shared" si="42"/>
        <v>0</v>
      </c>
      <c r="L352" s="64"/>
      <c r="S352" s="58"/>
      <c r="V352" s="58"/>
    </row>
    <row r="353" spans="1:22">
      <c r="A353" s="56"/>
      <c r="B353" s="56">
        <f t="shared" si="45"/>
        <v>15.208333333333334</v>
      </c>
      <c r="C353" s="56">
        <f t="shared" si="46"/>
        <v>14</v>
      </c>
      <c r="D353" s="56">
        <f t="shared" si="43"/>
        <v>333</v>
      </c>
      <c r="E353" s="63">
        <f t="shared" si="44"/>
        <v>0</v>
      </c>
      <c r="F353" s="63">
        <f t="shared" si="40"/>
        <v>0</v>
      </c>
      <c r="G353" s="63">
        <f t="shared" si="41"/>
        <v>0</v>
      </c>
      <c r="H353" s="63">
        <f t="shared" si="47"/>
        <v>0</v>
      </c>
      <c r="I353" s="63">
        <f t="shared" si="42"/>
        <v>0</v>
      </c>
      <c r="L353" s="64"/>
      <c r="S353" s="58"/>
      <c r="V353" s="58"/>
    </row>
    <row r="354" spans="1:22">
      <c r="A354" s="56"/>
      <c r="B354" s="56">
        <f t="shared" si="45"/>
        <v>15.208333333333334</v>
      </c>
      <c r="C354" s="56">
        <f t="shared" si="46"/>
        <v>14</v>
      </c>
      <c r="D354" s="56">
        <f t="shared" si="43"/>
        <v>334</v>
      </c>
      <c r="E354" s="63">
        <f t="shared" si="44"/>
        <v>0</v>
      </c>
      <c r="F354" s="63">
        <f t="shared" si="40"/>
        <v>0</v>
      </c>
      <c r="G354" s="63">
        <f t="shared" si="41"/>
        <v>0</v>
      </c>
      <c r="H354" s="63">
        <f t="shared" si="47"/>
        <v>0</v>
      </c>
      <c r="I354" s="63">
        <f t="shared" si="42"/>
        <v>0</v>
      </c>
      <c r="L354" s="64"/>
      <c r="S354" s="58"/>
      <c r="V354" s="58"/>
    </row>
    <row r="355" spans="1:22">
      <c r="A355" s="56"/>
      <c r="B355" s="56">
        <f t="shared" si="45"/>
        <v>15.208333333333334</v>
      </c>
      <c r="C355" s="56">
        <f t="shared" si="46"/>
        <v>14</v>
      </c>
      <c r="D355" s="56">
        <f t="shared" si="43"/>
        <v>335</v>
      </c>
      <c r="E355" s="63">
        <f t="shared" si="44"/>
        <v>0</v>
      </c>
      <c r="F355" s="63">
        <f t="shared" si="40"/>
        <v>0</v>
      </c>
      <c r="G355" s="63">
        <f t="shared" si="41"/>
        <v>0</v>
      </c>
      <c r="H355" s="63">
        <f t="shared" si="47"/>
        <v>0</v>
      </c>
      <c r="I355" s="63">
        <f t="shared" si="42"/>
        <v>0</v>
      </c>
      <c r="L355" s="64"/>
      <c r="S355" s="58"/>
      <c r="V355" s="58"/>
    </row>
    <row r="356" spans="1:22">
      <c r="A356" s="56"/>
      <c r="B356" s="56">
        <f t="shared" si="45"/>
        <v>15.208333333333334</v>
      </c>
      <c r="C356" s="56">
        <f t="shared" si="46"/>
        <v>14</v>
      </c>
      <c r="D356" s="56">
        <f t="shared" si="43"/>
        <v>336</v>
      </c>
      <c r="E356" s="63">
        <f t="shared" si="44"/>
        <v>0</v>
      </c>
      <c r="F356" s="63">
        <f t="shared" si="40"/>
        <v>0</v>
      </c>
      <c r="G356" s="63">
        <f t="shared" si="41"/>
        <v>0</v>
      </c>
      <c r="H356" s="63">
        <f t="shared" si="47"/>
        <v>0</v>
      </c>
      <c r="I356" s="63">
        <f t="shared" si="42"/>
        <v>0</v>
      </c>
      <c r="L356" s="64"/>
      <c r="S356" s="58"/>
      <c r="V356" s="58"/>
    </row>
    <row r="357" spans="1:22">
      <c r="A357" s="56"/>
      <c r="B357" s="56">
        <f t="shared" si="45"/>
        <v>15.208333333333334</v>
      </c>
      <c r="C357" s="56">
        <f t="shared" si="46"/>
        <v>15</v>
      </c>
      <c r="D357" s="56">
        <f t="shared" si="43"/>
        <v>337</v>
      </c>
      <c r="E357" s="63">
        <f t="shared" si="44"/>
        <v>0</v>
      </c>
      <c r="F357" s="63">
        <f t="shared" si="40"/>
        <v>0</v>
      </c>
      <c r="G357" s="63">
        <f t="shared" si="41"/>
        <v>0</v>
      </c>
      <c r="H357" s="63">
        <f t="shared" si="47"/>
        <v>0</v>
      </c>
      <c r="I357" s="63">
        <f t="shared" si="42"/>
        <v>0</v>
      </c>
      <c r="L357" s="64"/>
      <c r="S357" s="58"/>
      <c r="V357" s="58"/>
    </row>
    <row r="358" spans="1:22">
      <c r="A358" s="56"/>
      <c r="B358" s="56">
        <f t="shared" si="45"/>
        <v>15.208333333333334</v>
      </c>
      <c r="C358" s="56">
        <f t="shared" si="46"/>
        <v>15</v>
      </c>
      <c r="D358" s="56">
        <f t="shared" si="43"/>
        <v>338</v>
      </c>
      <c r="E358" s="63">
        <f t="shared" si="44"/>
        <v>0</v>
      </c>
      <c r="F358" s="63">
        <f t="shared" si="40"/>
        <v>0</v>
      </c>
      <c r="G358" s="63">
        <f t="shared" si="41"/>
        <v>0</v>
      </c>
      <c r="H358" s="63">
        <f t="shared" si="47"/>
        <v>0</v>
      </c>
      <c r="I358" s="63">
        <f t="shared" si="42"/>
        <v>0</v>
      </c>
      <c r="L358" s="64"/>
      <c r="S358" s="58"/>
      <c r="V358" s="58"/>
    </row>
    <row r="359" spans="1:22">
      <c r="A359" s="56"/>
      <c r="B359" s="56">
        <f t="shared" si="45"/>
        <v>15.208333333333334</v>
      </c>
      <c r="C359" s="56">
        <f t="shared" si="46"/>
        <v>15</v>
      </c>
      <c r="D359" s="56">
        <f t="shared" si="43"/>
        <v>339</v>
      </c>
      <c r="E359" s="63">
        <f t="shared" si="44"/>
        <v>0</v>
      </c>
      <c r="F359" s="63">
        <f t="shared" si="40"/>
        <v>0</v>
      </c>
      <c r="G359" s="63">
        <f t="shared" si="41"/>
        <v>0</v>
      </c>
      <c r="H359" s="63">
        <f t="shared" si="47"/>
        <v>0</v>
      </c>
      <c r="I359" s="63">
        <f t="shared" si="42"/>
        <v>0</v>
      </c>
      <c r="L359" s="64"/>
      <c r="S359" s="58"/>
      <c r="V359" s="58"/>
    </row>
    <row r="360" spans="1:22">
      <c r="A360" s="56"/>
      <c r="B360" s="56">
        <f t="shared" si="45"/>
        <v>15.208333333333334</v>
      </c>
      <c r="C360" s="56">
        <f t="shared" si="46"/>
        <v>15</v>
      </c>
      <c r="D360" s="56">
        <f t="shared" si="43"/>
        <v>340</v>
      </c>
      <c r="E360" s="63">
        <f t="shared" si="44"/>
        <v>0</v>
      </c>
      <c r="F360" s="63">
        <f t="shared" si="40"/>
        <v>0</v>
      </c>
      <c r="G360" s="63">
        <f t="shared" si="41"/>
        <v>0</v>
      </c>
      <c r="H360" s="63">
        <f t="shared" si="47"/>
        <v>0</v>
      </c>
      <c r="I360" s="63">
        <f t="shared" si="42"/>
        <v>0</v>
      </c>
      <c r="L360" s="64"/>
      <c r="S360" s="58"/>
      <c r="V360" s="58"/>
    </row>
    <row r="361" spans="1:22">
      <c r="A361" s="56"/>
      <c r="B361" s="56">
        <f t="shared" si="45"/>
        <v>15.208333333333334</v>
      </c>
      <c r="C361" s="56">
        <f t="shared" si="46"/>
        <v>15</v>
      </c>
      <c r="D361" s="56">
        <f t="shared" si="43"/>
        <v>341</v>
      </c>
      <c r="E361" s="63">
        <f t="shared" si="44"/>
        <v>0</v>
      </c>
      <c r="F361" s="63">
        <f t="shared" si="40"/>
        <v>0</v>
      </c>
      <c r="G361" s="63">
        <f t="shared" si="41"/>
        <v>0</v>
      </c>
      <c r="H361" s="63">
        <f t="shared" si="47"/>
        <v>0</v>
      </c>
      <c r="I361" s="63">
        <f t="shared" si="42"/>
        <v>0</v>
      </c>
      <c r="L361" s="64"/>
      <c r="S361" s="58"/>
      <c r="V361" s="58"/>
    </row>
    <row r="362" spans="1:22">
      <c r="A362" s="56"/>
      <c r="B362" s="56">
        <f t="shared" si="45"/>
        <v>15.208333333333334</v>
      </c>
      <c r="C362" s="56">
        <f t="shared" si="46"/>
        <v>15</v>
      </c>
      <c r="D362" s="56">
        <f t="shared" si="43"/>
        <v>342</v>
      </c>
      <c r="E362" s="63">
        <f t="shared" si="44"/>
        <v>0</v>
      </c>
      <c r="F362" s="63">
        <f t="shared" si="40"/>
        <v>0</v>
      </c>
      <c r="G362" s="63">
        <f t="shared" si="41"/>
        <v>0</v>
      </c>
      <c r="H362" s="63">
        <f t="shared" si="47"/>
        <v>0</v>
      </c>
      <c r="I362" s="63">
        <f t="shared" si="42"/>
        <v>0</v>
      </c>
      <c r="L362" s="64"/>
      <c r="S362" s="58"/>
      <c r="V362" s="58"/>
    </row>
    <row r="363" spans="1:22">
      <c r="A363" s="56"/>
      <c r="B363" s="56">
        <f t="shared" si="45"/>
        <v>15.208333333333334</v>
      </c>
      <c r="C363" s="56">
        <f t="shared" si="46"/>
        <v>15</v>
      </c>
      <c r="D363" s="56">
        <f t="shared" si="43"/>
        <v>343</v>
      </c>
      <c r="E363" s="63">
        <f t="shared" si="44"/>
        <v>0</v>
      </c>
      <c r="F363" s="63">
        <f t="shared" si="40"/>
        <v>0</v>
      </c>
      <c r="G363" s="63">
        <f t="shared" si="41"/>
        <v>0</v>
      </c>
      <c r="H363" s="63">
        <f t="shared" si="47"/>
        <v>0</v>
      </c>
      <c r="I363" s="63">
        <f t="shared" si="42"/>
        <v>0</v>
      </c>
      <c r="L363" s="64"/>
      <c r="S363" s="58"/>
      <c r="V363" s="58"/>
    </row>
    <row r="364" spans="1:22">
      <c r="A364" s="56"/>
      <c r="B364" s="56">
        <f t="shared" si="45"/>
        <v>15.208333333333334</v>
      </c>
      <c r="C364" s="56">
        <f t="shared" si="46"/>
        <v>15</v>
      </c>
      <c r="D364" s="56">
        <f t="shared" si="43"/>
        <v>344</v>
      </c>
      <c r="E364" s="63">
        <f t="shared" si="44"/>
        <v>0</v>
      </c>
      <c r="F364" s="63">
        <f t="shared" si="40"/>
        <v>0</v>
      </c>
      <c r="G364" s="63">
        <f t="shared" si="41"/>
        <v>0</v>
      </c>
      <c r="H364" s="63">
        <f t="shared" si="47"/>
        <v>0</v>
      </c>
      <c r="I364" s="63">
        <f t="shared" si="42"/>
        <v>0</v>
      </c>
      <c r="L364" s="64"/>
      <c r="S364" s="58"/>
      <c r="V364" s="58"/>
    </row>
    <row r="365" spans="1:22">
      <c r="A365" s="56"/>
      <c r="B365" s="56">
        <f t="shared" si="45"/>
        <v>15.208333333333334</v>
      </c>
      <c r="C365" s="56">
        <f t="shared" si="46"/>
        <v>15</v>
      </c>
      <c r="D365" s="56">
        <f t="shared" si="43"/>
        <v>345</v>
      </c>
      <c r="E365" s="63">
        <f t="shared" si="44"/>
        <v>0</v>
      </c>
      <c r="F365" s="63">
        <f t="shared" si="40"/>
        <v>0</v>
      </c>
      <c r="G365" s="63">
        <f t="shared" si="41"/>
        <v>0</v>
      </c>
      <c r="H365" s="63">
        <f t="shared" si="47"/>
        <v>0</v>
      </c>
      <c r="I365" s="63">
        <f t="shared" si="42"/>
        <v>0</v>
      </c>
      <c r="L365" s="64"/>
      <c r="S365" s="58"/>
      <c r="V365" s="58"/>
    </row>
    <row r="366" spans="1:22">
      <c r="A366" s="56"/>
      <c r="B366" s="56">
        <f t="shared" si="45"/>
        <v>15.208333333333334</v>
      </c>
      <c r="C366" s="56">
        <f t="shared" si="46"/>
        <v>15</v>
      </c>
      <c r="D366" s="56">
        <f t="shared" si="43"/>
        <v>346</v>
      </c>
      <c r="E366" s="63">
        <f t="shared" si="44"/>
        <v>0</v>
      </c>
      <c r="F366" s="63">
        <f t="shared" si="40"/>
        <v>0</v>
      </c>
      <c r="G366" s="63">
        <f t="shared" si="41"/>
        <v>0</v>
      </c>
      <c r="H366" s="63">
        <f t="shared" si="47"/>
        <v>0</v>
      </c>
      <c r="I366" s="63">
        <f t="shared" si="42"/>
        <v>0</v>
      </c>
      <c r="L366" s="64"/>
      <c r="S366" s="58"/>
      <c r="V366" s="58"/>
    </row>
    <row r="367" spans="1:22">
      <c r="A367" s="56"/>
      <c r="B367" s="56">
        <f t="shared" si="45"/>
        <v>15.208333333333334</v>
      </c>
      <c r="C367" s="56">
        <f t="shared" si="46"/>
        <v>15</v>
      </c>
      <c r="D367" s="56">
        <f t="shared" si="43"/>
        <v>347</v>
      </c>
      <c r="E367" s="63">
        <f t="shared" si="44"/>
        <v>0</v>
      </c>
      <c r="F367" s="63">
        <f t="shared" si="40"/>
        <v>0</v>
      </c>
      <c r="G367" s="63">
        <f t="shared" si="41"/>
        <v>0</v>
      </c>
      <c r="H367" s="63">
        <f t="shared" si="47"/>
        <v>0</v>
      </c>
      <c r="I367" s="63">
        <f t="shared" si="42"/>
        <v>0</v>
      </c>
      <c r="L367" s="64"/>
      <c r="S367" s="58"/>
      <c r="V367" s="58"/>
    </row>
    <row r="368" spans="1:22">
      <c r="A368" s="56"/>
      <c r="B368" s="56">
        <f t="shared" si="45"/>
        <v>15.208333333333334</v>
      </c>
      <c r="C368" s="56">
        <f t="shared" si="46"/>
        <v>15</v>
      </c>
      <c r="D368" s="56">
        <f t="shared" si="43"/>
        <v>348</v>
      </c>
      <c r="E368" s="63">
        <f t="shared" si="44"/>
        <v>0</v>
      </c>
      <c r="F368" s="63">
        <f t="shared" si="40"/>
        <v>0</v>
      </c>
      <c r="G368" s="63">
        <f t="shared" si="41"/>
        <v>0</v>
      </c>
      <c r="H368" s="63">
        <f t="shared" si="47"/>
        <v>0</v>
      </c>
      <c r="I368" s="63">
        <f t="shared" si="42"/>
        <v>0</v>
      </c>
      <c r="L368" s="64"/>
      <c r="S368" s="58"/>
      <c r="V368" s="58"/>
    </row>
    <row r="369" spans="1:22">
      <c r="A369" s="56"/>
      <c r="B369" s="56">
        <f t="shared" si="45"/>
        <v>15.208333333333334</v>
      </c>
      <c r="C369" s="56">
        <f t="shared" si="46"/>
        <v>15</v>
      </c>
      <c r="D369" s="56">
        <f t="shared" si="43"/>
        <v>349</v>
      </c>
      <c r="E369" s="63">
        <f t="shared" si="44"/>
        <v>0</v>
      </c>
      <c r="F369" s="63">
        <f t="shared" si="40"/>
        <v>0</v>
      </c>
      <c r="G369" s="63">
        <f t="shared" si="41"/>
        <v>0</v>
      </c>
      <c r="H369" s="63">
        <f t="shared" si="47"/>
        <v>0</v>
      </c>
      <c r="I369" s="63">
        <f t="shared" si="42"/>
        <v>0</v>
      </c>
      <c r="L369" s="64"/>
      <c r="S369" s="58"/>
      <c r="V369" s="58"/>
    </row>
    <row r="370" spans="1:22">
      <c r="A370" s="56"/>
      <c r="B370" s="56">
        <f t="shared" si="45"/>
        <v>15.208333333333334</v>
      </c>
      <c r="C370" s="56">
        <f t="shared" si="46"/>
        <v>15</v>
      </c>
      <c r="D370" s="56">
        <f t="shared" si="43"/>
        <v>350</v>
      </c>
      <c r="E370" s="63">
        <f t="shared" si="44"/>
        <v>0</v>
      </c>
      <c r="F370" s="63">
        <f t="shared" si="40"/>
        <v>0</v>
      </c>
      <c r="G370" s="63">
        <f t="shared" si="41"/>
        <v>0</v>
      </c>
      <c r="H370" s="63">
        <f t="shared" si="47"/>
        <v>0</v>
      </c>
      <c r="I370" s="63">
        <f t="shared" si="42"/>
        <v>0</v>
      </c>
      <c r="L370" s="64"/>
      <c r="S370" s="58"/>
      <c r="V370" s="58"/>
    </row>
    <row r="371" spans="1:22">
      <c r="A371" s="56"/>
      <c r="B371" s="56">
        <f t="shared" si="45"/>
        <v>15.208333333333334</v>
      </c>
      <c r="C371" s="56">
        <f t="shared" si="46"/>
        <v>15</v>
      </c>
      <c r="D371" s="56">
        <f t="shared" si="43"/>
        <v>351</v>
      </c>
      <c r="E371" s="63">
        <f t="shared" si="44"/>
        <v>0</v>
      </c>
      <c r="F371" s="63">
        <f t="shared" si="40"/>
        <v>0</v>
      </c>
      <c r="G371" s="63">
        <f t="shared" si="41"/>
        <v>0</v>
      </c>
      <c r="H371" s="63">
        <f t="shared" si="47"/>
        <v>0</v>
      </c>
      <c r="I371" s="63">
        <f t="shared" si="42"/>
        <v>0</v>
      </c>
      <c r="L371" s="64"/>
      <c r="S371" s="58"/>
      <c r="V371" s="58"/>
    </row>
    <row r="372" spans="1:22">
      <c r="A372" s="56"/>
      <c r="B372" s="56">
        <f t="shared" si="45"/>
        <v>15.208333333333334</v>
      </c>
      <c r="C372" s="56">
        <f t="shared" si="46"/>
        <v>15</v>
      </c>
      <c r="D372" s="56">
        <f t="shared" si="43"/>
        <v>352</v>
      </c>
      <c r="E372" s="63">
        <f t="shared" si="44"/>
        <v>0</v>
      </c>
      <c r="F372" s="63">
        <f t="shared" si="40"/>
        <v>0</v>
      </c>
      <c r="G372" s="63">
        <f t="shared" si="41"/>
        <v>0</v>
      </c>
      <c r="H372" s="63">
        <f t="shared" si="47"/>
        <v>0</v>
      </c>
      <c r="I372" s="63">
        <f t="shared" si="42"/>
        <v>0</v>
      </c>
      <c r="L372" s="64"/>
      <c r="S372" s="58"/>
      <c r="V372" s="58"/>
    </row>
    <row r="373" spans="1:22">
      <c r="A373" s="56"/>
      <c r="B373" s="56">
        <f t="shared" si="45"/>
        <v>15.208333333333334</v>
      </c>
      <c r="C373" s="56">
        <f t="shared" si="46"/>
        <v>15</v>
      </c>
      <c r="D373" s="56">
        <f t="shared" si="43"/>
        <v>353</v>
      </c>
      <c r="E373" s="63">
        <f t="shared" si="44"/>
        <v>0</v>
      </c>
      <c r="F373" s="63">
        <f t="shared" si="40"/>
        <v>0</v>
      </c>
      <c r="G373" s="63">
        <f t="shared" si="41"/>
        <v>0</v>
      </c>
      <c r="H373" s="63">
        <f t="shared" si="47"/>
        <v>0</v>
      </c>
      <c r="I373" s="63">
        <f t="shared" si="42"/>
        <v>0</v>
      </c>
      <c r="L373" s="64"/>
      <c r="S373" s="58"/>
      <c r="V373" s="58"/>
    </row>
    <row r="374" spans="1:22">
      <c r="A374" s="56"/>
      <c r="B374" s="56">
        <f t="shared" si="45"/>
        <v>15.208333333333334</v>
      </c>
      <c r="C374" s="56">
        <f t="shared" si="46"/>
        <v>15</v>
      </c>
      <c r="D374" s="56">
        <f t="shared" si="43"/>
        <v>354</v>
      </c>
      <c r="E374" s="63">
        <f t="shared" si="44"/>
        <v>0</v>
      </c>
      <c r="F374" s="63">
        <f t="shared" si="40"/>
        <v>0</v>
      </c>
      <c r="G374" s="63">
        <f t="shared" si="41"/>
        <v>0</v>
      </c>
      <c r="H374" s="63">
        <f t="shared" si="47"/>
        <v>0</v>
      </c>
      <c r="I374" s="63">
        <f t="shared" si="42"/>
        <v>0</v>
      </c>
      <c r="L374" s="64"/>
      <c r="S374" s="58"/>
      <c r="V374" s="58"/>
    </row>
    <row r="375" spans="1:22">
      <c r="A375" s="56"/>
      <c r="B375" s="56">
        <f t="shared" si="45"/>
        <v>15.208333333333334</v>
      </c>
      <c r="C375" s="56">
        <f t="shared" si="46"/>
        <v>15</v>
      </c>
      <c r="D375" s="56">
        <f t="shared" si="43"/>
        <v>355</v>
      </c>
      <c r="E375" s="63">
        <f t="shared" si="44"/>
        <v>0</v>
      </c>
      <c r="F375" s="63">
        <f t="shared" si="40"/>
        <v>0</v>
      </c>
      <c r="G375" s="63">
        <f t="shared" si="41"/>
        <v>0</v>
      </c>
      <c r="H375" s="63">
        <f t="shared" si="47"/>
        <v>0</v>
      </c>
      <c r="I375" s="63">
        <f t="shared" si="42"/>
        <v>0</v>
      </c>
      <c r="L375" s="64"/>
      <c r="S375" s="58"/>
      <c r="V375" s="58"/>
    </row>
    <row r="376" spans="1:22">
      <c r="A376" s="56"/>
      <c r="B376" s="56">
        <f t="shared" si="45"/>
        <v>15.208333333333334</v>
      </c>
      <c r="C376" s="56">
        <f t="shared" si="46"/>
        <v>15</v>
      </c>
      <c r="D376" s="56">
        <f t="shared" si="43"/>
        <v>356</v>
      </c>
      <c r="E376" s="63">
        <f t="shared" si="44"/>
        <v>0</v>
      </c>
      <c r="F376" s="63">
        <f t="shared" si="40"/>
        <v>0</v>
      </c>
      <c r="G376" s="63">
        <f t="shared" si="41"/>
        <v>0</v>
      </c>
      <c r="H376" s="63">
        <f t="shared" si="47"/>
        <v>0</v>
      </c>
      <c r="I376" s="63">
        <f t="shared" si="42"/>
        <v>0</v>
      </c>
      <c r="L376" s="64"/>
      <c r="S376" s="58"/>
      <c r="V376" s="58"/>
    </row>
    <row r="377" spans="1:22">
      <c r="A377" s="56"/>
      <c r="B377" s="56">
        <f t="shared" si="45"/>
        <v>15.208333333333334</v>
      </c>
      <c r="C377" s="56">
        <f t="shared" si="46"/>
        <v>15</v>
      </c>
      <c r="D377" s="56">
        <f t="shared" si="43"/>
        <v>357</v>
      </c>
      <c r="E377" s="63">
        <f t="shared" si="44"/>
        <v>0</v>
      </c>
      <c r="F377" s="63">
        <f t="shared" si="40"/>
        <v>0</v>
      </c>
      <c r="G377" s="63">
        <f t="shared" si="41"/>
        <v>0</v>
      </c>
      <c r="H377" s="63">
        <f t="shared" si="47"/>
        <v>0</v>
      </c>
      <c r="I377" s="63">
        <f t="shared" si="42"/>
        <v>0</v>
      </c>
      <c r="L377" s="64"/>
      <c r="S377" s="58"/>
      <c r="V377" s="58"/>
    </row>
    <row r="378" spans="1:22">
      <c r="A378" s="56"/>
      <c r="B378" s="56">
        <f t="shared" si="45"/>
        <v>15.208333333333334</v>
      </c>
      <c r="C378" s="56">
        <f t="shared" si="46"/>
        <v>15</v>
      </c>
      <c r="D378" s="56">
        <f t="shared" si="43"/>
        <v>358</v>
      </c>
      <c r="E378" s="63">
        <f t="shared" si="44"/>
        <v>0</v>
      </c>
      <c r="F378" s="63">
        <f t="shared" si="40"/>
        <v>0</v>
      </c>
      <c r="G378" s="63">
        <f t="shared" si="41"/>
        <v>0</v>
      </c>
      <c r="H378" s="63">
        <f t="shared" si="47"/>
        <v>0</v>
      </c>
      <c r="I378" s="63">
        <f t="shared" si="42"/>
        <v>0</v>
      </c>
      <c r="L378" s="64"/>
      <c r="S378" s="58"/>
      <c r="V378" s="58"/>
    </row>
    <row r="379" spans="1:22">
      <c r="A379" s="56"/>
      <c r="B379" s="56">
        <f t="shared" si="45"/>
        <v>15.208333333333334</v>
      </c>
      <c r="C379" s="56">
        <f t="shared" si="46"/>
        <v>15</v>
      </c>
      <c r="D379" s="56">
        <f t="shared" si="43"/>
        <v>359</v>
      </c>
      <c r="E379" s="63">
        <f t="shared" si="44"/>
        <v>0</v>
      </c>
      <c r="F379" s="63">
        <f t="shared" si="40"/>
        <v>0</v>
      </c>
      <c r="G379" s="63">
        <f t="shared" si="41"/>
        <v>0</v>
      </c>
      <c r="H379" s="63">
        <f t="shared" si="47"/>
        <v>0</v>
      </c>
      <c r="I379" s="63">
        <f t="shared" si="42"/>
        <v>0</v>
      </c>
      <c r="L379" s="64"/>
      <c r="S379" s="58"/>
      <c r="V379" s="58"/>
    </row>
    <row r="380" spans="1:22">
      <c r="A380" s="56"/>
      <c r="B380" s="56">
        <f t="shared" si="45"/>
        <v>15.208333333333334</v>
      </c>
      <c r="C380" s="56">
        <f t="shared" si="46"/>
        <v>15</v>
      </c>
      <c r="D380" s="56">
        <f t="shared" si="43"/>
        <v>360</v>
      </c>
      <c r="E380" s="63">
        <f t="shared" si="44"/>
        <v>0</v>
      </c>
      <c r="F380" s="63">
        <f t="shared" si="40"/>
        <v>0</v>
      </c>
      <c r="G380" s="63">
        <f t="shared" si="41"/>
        <v>0</v>
      </c>
      <c r="H380" s="63">
        <f t="shared" si="47"/>
        <v>0</v>
      </c>
      <c r="I380" s="63">
        <f t="shared" si="42"/>
        <v>0</v>
      </c>
      <c r="L380" s="64"/>
      <c r="S380" s="58"/>
      <c r="V380" s="58"/>
    </row>
    <row r="381" spans="1:22">
      <c r="A381" s="56"/>
      <c r="B381" s="56">
        <f t="shared" si="45"/>
        <v>15.208333333333334</v>
      </c>
      <c r="C381" s="56">
        <f t="shared" si="46"/>
        <v>16</v>
      </c>
      <c r="D381" s="56">
        <f t="shared" si="43"/>
        <v>361</v>
      </c>
      <c r="E381" s="63">
        <f t="shared" si="44"/>
        <v>0</v>
      </c>
      <c r="F381" s="63">
        <f t="shared" si="40"/>
        <v>0</v>
      </c>
      <c r="G381" s="63">
        <f t="shared" si="41"/>
        <v>0</v>
      </c>
      <c r="H381" s="63">
        <f t="shared" si="47"/>
        <v>0</v>
      </c>
      <c r="I381" s="63">
        <f t="shared" si="42"/>
        <v>0</v>
      </c>
      <c r="L381" s="64"/>
      <c r="S381" s="58"/>
      <c r="V381" s="58"/>
    </row>
    <row r="382" spans="1:22">
      <c r="A382" s="56"/>
      <c r="B382" s="56">
        <f t="shared" si="45"/>
        <v>15.208333333333334</v>
      </c>
      <c r="C382" s="56">
        <f t="shared" si="46"/>
        <v>16</v>
      </c>
      <c r="D382" s="56">
        <f t="shared" si="43"/>
        <v>362</v>
      </c>
      <c r="E382" s="63">
        <f t="shared" si="44"/>
        <v>0</v>
      </c>
      <c r="F382" s="63">
        <f t="shared" si="40"/>
        <v>0</v>
      </c>
      <c r="G382" s="63">
        <f t="shared" si="41"/>
        <v>0</v>
      </c>
      <c r="H382" s="63">
        <f t="shared" si="47"/>
        <v>0</v>
      </c>
      <c r="I382" s="63">
        <f t="shared" si="42"/>
        <v>0</v>
      </c>
      <c r="L382" s="64"/>
      <c r="S382" s="58"/>
      <c r="V382" s="58"/>
    </row>
    <row r="383" spans="1:22">
      <c r="A383" s="56"/>
      <c r="B383" s="56">
        <f t="shared" si="45"/>
        <v>15.208333333333334</v>
      </c>
      <c r="C383" s="56">
        <f t="shared" si="46"/>
        <v>16</v>
      </c>
      <c r="D383" s="56">
        <f t="shared" si="43"/>
        <v>363</v>
      </c>
      <c r="E383" s="63">
        <f t="shared" si="44"/>
        <v>0</v>
      </c>
      <c r="F383" s="63">
        <f t="shared" si="40"/>
        <v>0</v>
      </c>
      <c r="G383" s="63">
        <f t="shared" si="41"/>
        <v>0</v>
      </c>
      <c r="H383" s="63">
        <f t="shared" si="47"/>
        <v>0</v>
      </c>
      <c r="I383" s="63">
        <f t="shared" si="42"/>
        <v>0</v>
      </c>
      <c r="L383" s="64"/>
      <c r="S383" s="58"/>
      <c r="V383" s="58"/>
    </row>
    <row r="384" spans="1:22">
      <c r="A384" s="56"/>
      <c r="B384" s="56">
        <f t="shared" si="45"/>
        <v>15.208333333333334</v>
      </c>
      <c r="C384" s="56">
        <f t="shared" si="46"/>
        <v>16</v>
      </c>
      <c r="D384" s="56">
        <f t="shared" si="43"/>
        <v>364</v>
      </c>
      <c r="E384" s="63">
        <f t="shared" si="44"/>
        <v>0</v>
      </c>
      <c r="F384" s="63">
        <f t="shared" si="40"/>
        <v>0</v>
      </c>
      <c r="G384" s="63">
        <f t="shared" si="41"/>
        <v>0</v>
      </c>
      <c r="H384" s="63">
        <f t="shared" si="47"/>
        <v>0</v>
      </c>
      <c r="I384" s="63">
        <f t="shared" si="42"/>
        <v>0</v>
      </c>
      <c r="L384" s="64"/>
      <c r="S384" s="58"/>
      <c r="V384" s="58"/>
    </row>
    <row r="385" spans="1:22">
      <c r="A385" s="56"/>
      <c r="B385" s="56">
        <f t="shared" si="45"/>
        <v>15.208333333333334</v>
      </c>
      <c r="C385" s="56">
        <f t="shared" si="46"/>
        <v>16</v>
      </c>
      <c r="D385" s="56">
        <f t="shared" si="43"/>
        <v>365</v>
      </c>
      <c r="E385" s="63">
        <f t="shared" si="44"/>
        <v>0</v>
      </c>
      <c r="F385" s="63">
        <f t="shared" si="40"/>
        <v>0</v>
      </c>
      <c r="G385" s="63">
        <f t="shared" si="41"/>
        <v>0</v>
      </c>
      <c r="H385" s="63">
        <f t="shared" si="47"/>
        <v>0</v>
      </c>
      <c r="I385" s="63">
        <f t="shared" si="42"/>
        <v>0</v>
      </c>
      <c r="L385" s="64"/>
      <c r="S385" s="58"/>
      <c r="V385" s="58"/>
    </row>
    <row r="386" spans="1:22">
      <c r="A386" s="56"/>
      <c r="B386" s="56">
        <f t="shared" si="45"/>
        <v>15.208333333333334</v>
      </c>
      <c r="C386" s="56">
        <f t="shared" si="46"/>
        <v>16</v>
      </c>
      <c r="D386" s="56">
        <f t="shared" si="43"/>
        <v>366</v>
      </c>
      <c r="E386" s="63">
        <f t="shared" si="44"/>
        <v>0</v>
      </c>
      <c r="F386" s="63">
        <f t="shared" si="40"/>
        <v>0</v>
      </c>
      <c r="G386" s="63">
        <f t="shared" si="41"/>
        <v>0</v>
      </c>
      <c r="H386" s="63">
        <f t="shared" si="47"/>
        <v>0</v>
      </c>
      <c r="I386" s="63">
        <f t="shared" si="42"/>
        <v>0</v>
      </c>
      <c r="L386" s="64"/>
      <c r="S386" s="58"/>
      <c r="V386" s="58"/>
    </row>
    <row r="387" spans="1:22">
      <c r="A387" s="56"/>
      <c r="B387" s="56">
        <f t="shared" si="45"/>
        <v>15.208333333333334</v>
      </c>
      <c r="C387" s="56">
        <f t="shared" si="46"/>
        <v>16</v>
      </c>
      <c r="D387" s="56">
        <f t="shared" si="43"/>
        <v>367</v>
      </c>
      <c r="E387" s="63">
        <f t="shared" si="44"/>
        <v>0</v>
      </c>
      <c r="F387" s="63">
        <f t="shared" si="40"/>
        <v>0</v>
      </c>
      <c r="G387" s="63">
        <f t="shared" si="41"/>
        <v>0</v>
      </c>
      <c r="H387" s="63">
        <f t="shared" si="47"/>
        <v>0</v>
      </c>
      <c r="I387" s="63">
        <f t="shared" si="42"/>
        <v>0</v>
      </c>
      <c r="L387" s="64"/>
      <c r="S387" s="58"/>
      <c r="V387" s="58"/>
    </row>
    <row r="388" spans="1:22">
      <c r="A388" s="56"/>
      <c r="B388" s="56">
        <f t="shared" si="45"/>
        <v>15.208333333333334</v>
      </c>
      <c r="C388" s="56">
        <f t="shared" si="46"/>
        <v>16</v>
      </c>
      <c r="D388" s="56">
        <f t="shared" si="43"/>
        <v>368</v>
      </c>
      <c r="E388" s="63">
        <f t="shared" si="44"/>
        <v>0</v>
      </c>
      <c r="F388" s="63">
        <f t="shared" si="40"/>
        <v>0</v>
      </c>
      <c r="G388" s="63">
        <f t="shared" si="41"/>
        <v>0</v>
      </c>
      <c r="H388" s="63">
        <f t="shared" si="47"/>
        <v>0</v>
      </c>
      <c r="I388" s="63">
        <f t="shared" si="42"/>
        <v>0</v>
      </c>
      <c r="L388" s="64"/>
      <c r="S388" s="58"/>
      <c r="V388" s="58"/>
    </row>
    <row r="389" spans="1:22">
      <c r="A389" s="56"/>
      <c r="B389" s="56">
        <f t="shared" si="45"/>
        <v>15.208333333333334</v>
      </c>
      <c r="C389" s="56">
        <f t="shared" si="46"/>
        <v>16</v>
      </c>
      <c r="D389" s="56">
        <f t="shared" si="43"/>
        <v>369</v>
      </c>
      <c r="E389" s="63">
        <f t="shared" si="44"/>
        <v>0</v>
      </c>
      <c r="F389" s="63">
        <f t="shared" si="40"/>
        <v>0</v>
      </c>
      <c r="G389" s="63">
        <f t="shared" si="41"/>
        <v>0</v>
      </c>
      <c r="H389" s="63">
        <f t="shared" si="47"/>
        <v>0</v>
      </c>
      <c r="I389" s="63">
        <f t="shared" si="42"/>
        <v>0</v>
      </c>
      <c r="L389" s="64"/>
      <c r="S389" s="58"/>
      <c r="V389" s="58"/>
    </row>
    <row r="390" spans="1:22">
      <c r="A390" s="56"/>
      <c r="B390" s="56">
        <f t="shared" si="45"/>
        <v>15.208333333333334</v>
      </c>
      <c r="C390" s="56">
        <f t="shared" si="46"/>
        <v>16</v>
      </c>
      <c r="D390" s="56">
        <f t="shared" si="43"/>
        <v>370</v>
      </c>
      <c r="E390" s="63">
        <f t="shared" si="44"/>
        <v>0</v>
      </c>
      <c r="F390" s="63">
        <f t="shared" si="40"/>
        <v>0</v>
      </c>
      <c r="G390" s="63">
        <f t="shared" si="41"/>
        <v>0</v>
      </c>
      <c r="H390" s="63">
        <f t="shared" si="47"/>
        <v>0</v>
      </c>
      <c r="I390" s="63">
        <f t="shared" si="42"/>
        <v>0</v>
      </c>
      <c r="L390" s="64"/>
      <c r="S390" s="58"/>
      <c r="V390" s="58"/>
    </row>
    <row r="391" spans="1:22">
      <c r="A391" s="56"/>
      <c r="B391" s="56">
        <f t="shared" si="45"/>
        <v>15.208333333333334</v>
      </c>
      <c r="C391" s="56">
        <f t="shared" si="46"/>
        <v>16</v>
      </c>
      <c r="D391" s="56">
        <f t="shared" si="43"/>
        <v>371</v>
      </c>
      <c r="E391" s="63">
        <f t="shared" si="44"/>
        <v>0</v>
      </c>
      <c r="F391" s="63">
        <f t="shared" si="40"/>
        <v>0</v>
      </c>
      <c r="G391" s="63">
        <f t="shared" si="41"/>
        <v>0</v>
      </c>
      <c r="H391" s="63">
        <f t="shared" si="47"/>
        <v>0</v>
      </c>
      <c r="I391" s="63">
        <f t="shared" si="42"/>
        <v>0</v>
      </c>
      <c r="L391" s="64"/>
      <c r="S391" s="58"/>
      <c r="V391" s="58"/>
    </row>
    <row r="392" spans="1:22">
      <c r="A392" s="56"/>
      <c r="B392" s="56">
        <f t="shared" si="45"/>
        <v>15.208333333333334</v>
      </c>
      <c r="C392" s="56">
        <f t="shared" si="46"/>
        <v>16</v>
      </c>
      <c r="D392" s="56">
        <f t="shared" si="43"/>
        <v>372</v>
      </c>
      <c r="E392" s="63">
        <f t="shared" si="44"/>
        <v>0</v>
      </c>
      <c r="F392" s="63">
        <f t="shared" si="40"/>
        <v>0</v>
      </c>
      <c r="G392" s="63">
        <f t="shared" si="41"/>
        <v>0</v>
      </c>
      <c r="H392" s="63">
        <f t="shared" si="47"/>
        <v>0</v>
      </c>
      <c r="I392" s="63">
        <f t="shared" si="42"/>
        <v>0</v>
      </c>
      <c r="L392" s="64"/>
      <c r="S392" s="58"/>
      <c r="V392" s="58"/>
    </row>
    <row r="393" spans="1:22">
      <c r="A393" s="56"/>
      <c r="B393" s="56">
        <f t="shared" si="45"/>
        <v>15.208333333333334</v>
      </c>
      <c r="C393" s="56">
        <f t="shared" si="46"/>
        <v>16</v>
      </c>
      <c r="D393" s="56">
        <f t="shared" si="43"/>
        <v>373</v>
      </c>
      <c r="E393" s="63">
        <f t="shared" si="44"/>
        <v>0</v>
      </c>
      <c r="F393" s="63">
        <f t="shared" si="40"/>
        <v>0</v>
      </c>
      <c r="G393" s="63">
        <f t="shared" si="41"/>
        <v>0</v>
      </c>
      <c r="H393" s="63">
        <f t="shared" si="47"/>
        <v>0</v>
      </c>
      <c r="I393" s="63">
        <f t="shared" si="42"/>
        <v>0</v>
      </c>
      <c r="L393" s="64"/>
      <c r="S393" s="58"/>
      <c r="V393" s="58"/>
    </row>
    <row r="394" spans="1:22">
      <c r="A394" s="56"/>
      <c r="B394" s="56">
        <f t="shared" si="45"/>
        <v>15.208333333333334</v>
      </c>
      <c r="C394" s="56">
        <f t="shared" si="46"/>
        <v>16</v>
      </c>
      <c r="D394" s="56">
        <f t="shared" si="43"/>
        <v>374</v>
      </c>
      <c r="E394" s="63">
        <f t="shared" si="44"/>
        <v>0</v>
      </c>
      <c r="F394" s="63">
        <f t="shared" si="40"/>
        <v>0</v>
      </c>
      <c r="G394" s="63">
        <f t="shared" si="41"/>
        <v>0</v>
      </c>
      <c r="H394" s="63">
        <f t="shared" si="47"/>
        <v>0</v>
      </c>
      <c r="I394" s="63">
        <f t="shared" si="42"/>
        <v>0</v>
      </c>
      <c r="L394" s="64"/>
      <c r="S394" s="58"/>
      <c r="V394" s="58"/>
    </row>
    <row r="395" spans="1:22">
      <c r="A395" s="56"/>
      <c r="B395" s="56">
        <f t="shared" si="45"/>
        <v>15.208333333333334</v>
      </c>
      <c r="C395" s="56">
        <f t="shared" si="46"/>
        <v>16</v>
      </c>
      <c r="D395" s="56">
        <f t="shared" si="43"/>
        <v>375</v>
      </c>
      <c r="E395" s="63">
        <f t="shared" si="44"/>
        <v>0</v>
      </c>
      <c r="F395" s="63">
        <f t="shared" si="40"/>
        <v>0</v>
      </c>
      <c r="G395" s="63">
        <f t="shared" si="41"/>
        <v>0</v>
      </c>
      <c r="H395" s="63">
        <f t="shared" si="47"/>
        <v>0</v>
      </c>
      <c r="I395" s="63">
        <f t="shared" si="42"/>
        <v>0</v>
      </c>
      <c r="L395" s="64"/>
      <c r="S395" s="58"/>
      <c r="V395" s="58"/>
    </row>
    <row r="396" spans="1:22">
      <c r="A396" s="56"/>
      <c r="B396" s="56">
        <f t="shared" si="45"/>
        <v>15.208333333333334</v>
      </c>
      <c r="C396" s="56">
        <f t="shared" si="46"/>
        <v>16</v>
      </c>
      <c r="D396" s="56">
        <f t="shared" si="43"/>
        <v>376</v>
      </c>
      <c r="E396" s="63">
        <f t="shared" si="44"/>
        <v>0</v>
      </c>
      <c r="F396" s="63">
        <f t="shared" si="40"/>
        <v>0</v>
      </c>
      <c r="G396" s="63">
        <f t="shared" si="41"/>
        <v>0</v>
      </c>
      <c r="H396" s="63">
        <f t="shared" si="47"/>
        <v>0</v>
      </c>
      <c r="I396" s="63">
        <f t="shared" si="42"/>
        <v>0</v>
      </c>
      <c r="L396" s="64"/>
      <c r="S396" s="58"/>
      <c r="V396" s="58"/>
    </row>
    <row r="397" spans="1:22">
      <c r="A397" s="56"/>
      <c r="B397" s="56">
        <f t="shared" si="45"/>
        <v>15.208333333333334</v>
      </c>
      <c r="C397" s="56">
        <f t="shared" si="46"/>
        <v>16</v>
      </c>
      <c r="D397" s="56">
        <f t="shared" si="43"/>
        <v>377</v>
      </c>
      <c r="E397" s="63">
        <f t="shared" si="44"/>
        <v>0</v>
      </c>
      <c r="F397" s="63">
        <f t="shared" si="40"/>
        <v>0</v>
      </c>
      <c r="G397" s="63">
        <f t="shared" si="41"/>
        <v>0</v>
      </c>
      <c r="H397" s="63">
        <f t="shared" si="47"/>
        <v>0</v>
      </c>
      <c r="I397" s="63">
        <f t="shared" si="42"/>
        <v>0</v>
      </c>
      <c r="L397" s="64"/>
      <c r="S397" s="58"/>
      <c r="V397" s="58"/>
    </row>
    <row r="398" spans="1:22">
      <c r="A398" s="56"/>
      <c r="B398" s="56">
        <f t="shared" si="45"/>
        <v>15.208333333333334</v>
      </c>
      <c r="C398" s="56">
        <f t="shared" si="46"/>
        <v>16</v>
      </c>
      <c r="D398" s="56">
        <f t="shared" si="43"/>
        <v>378</v>
      </c>
      <c r="E398" s="63">
        <f t="shared" si="44"/>
        <v>0</v>
      </c>
      <c r="F398" s="63">
        <f t="shared" si="40"/>
        <v>0</v>
      </c>
      <c r="G398" s="63">
        <f t="shared" si="41"/>
        <v>0</v>
      </c>
      <c r="H398" s="63">
        <f t="shared" si="47"/>
        <v>0</v>
      </c>
      <c r="I398" s="63">
        <f t="shared" si="42"/>
        <v>0</v>
      </c>
      <c r="L398" s="64"/>
      <c r="S398" s="58"/>
      <c r="V398" s="58"/>
    </row>
    <row r="399" spans="1:22">
      <c r="A399" s="56"/>
      <c r="B399" s="56">
        <f t="shared" si="45"/>
        <v>15.208333333333334</v>
      </c>
      <c r="C399" s="56">
        <f t="shared" si="46"/>
        <v>16</v>
      </c>
      <c r="D399" s="56">
        <f t="shared" si="43"/>
        <v>379</v>
      </c>
      <c r="E399" s="63">
        <f t="shared" si="44"/>
        <v>0</v>
      </c>
      <c r="F399" s="63">
        <f t="shared" si="40"/>
        <v>0</v>
      </c>
      <c r="G399" s="63">
        <f t="shared" si="41"/>
        <v>0</v>
      </c>
      <c r="H399" s="63">
        <f t="shared" si="47"/>
        <v>0</v>
      </c>
      <c r="I399" s="63">
        <f t="shared" si="42"/>
        <v>0</v>
      </c>
      <c r="L399" s="64"/>
      <c r="S399" s="58"/>
      <c r="V399" s="58"/>
    </row>
    <row r="400" spans="1:22">
      <c r="A400" s="56"/>
      <c r="B400" s="56">
        <f t="shared" si="45"/>
        <v>15.208333333333334</v>
      </c>
      <c r="C400" s="56">
        <f t="shared" si="46"/>
        <v>16</v>
      </c>
      <c r="D400" s="56">
        <f t="shared" si="43"/>
        <v>380</v>
      </c>
      <c r="E400" s="63">
        <f t="shared" si="44"/>
        <v>0</v>
      </c>
      <c r="F400" s="63">
        <f t="shared" si="40"/>
        <v>0</v>
      </c>
      <c r="G400" s="63">
        <f t="shared" si="41"/>
        <v>0</v>
      </c>
      <c r="H400" s="63">
        <f t="shared" si="47"/>
        <v>0</v>
      </c>
      <c r="I400" s="63">
        <f t="shared" si="42"/>
        <v>0</v>
      </c>
      <c r="L400" s="64"/>
      <c r="S400" s="58"/>
      <c r="V400" s="58"/>
    </row>
    <row r="401" spans="1:22">
      <c r="A401" s="56"/>
      <c r="B401" s="56">
        <f t="shared" si="45"/>
        <v>15.208333333333334</v>
      </c>
      <c r="C401" s="56">
        <f t="shared" si="46"/>
        <v>16</v>
      </c>
      <c r="D401" s="56">
        <f t="shared" si="43"/>
        <v>381</v>
      </c>
      <c r="E401" s="63">
        <f t="shared" si="44"/>
        <v>0</v>
      </c>
      <c r="F401" s="63">
        <f t="shared" si="40"/>
        <v>0</v>
      </c>
      <c r="G401" s="63">
        <f t="shared" si="41"/>
        <v>0</v>
      </c>
      <c r="H401" s="63">
        <f t="shared" si="47"/>
        <v>0</v>
      </c>
      <c r="I401" s="63">
        <f t="shared" si="42"/>
        <v>0</v>
      </c>
      <c r="L401" s="64"/>
      <c r="S401" s="58"/>
      <c r="V401" s="58"/>
    </row>
    <row r="402" spans="1:22">
      <c r="A402" s="56"/>
      <c r="B402" s="56">
        <f t="shared" si="45"/>
        <v>15.208333333333334</v>
      </c>
      <c r="C402" s="56">
        <f t="shared" si="46"/>
        <v>16</v>
      </c>
      <c r="D402" s="56">
        <f t="shared" si="43"/>
        <v>382</v>
      </c>
      <c r="E402" s="63">
        <f t="shared" si="44"/>
        <v>0</v>
      </c>
      <c r="F402" s="63">
        <f t="shared" si="40"/>
        <v>0</v>
      </c>
      <c r="G402" s="63">
        <f t="shared" si="41"/>
        <v>0</v>
      </c>
      <c r="H402" s="63">
        <f t="shared" si="47"/>
        <v>0</v>
      </c>
      <c r="I402" s="63">
        <f t="shared" si="42"/>
        <v>0</v>
      </c>
      <c r="L402" s="64"/>
      <c r="S402" s="58"/>
      <c r="V402" s="58"/>
    </row>
    <row r="403" spans="1:22">
      <c r="A403" s="56"/>
      <c r="B403" s="56">
        <f t="shared" si="45"/>
        <v>15.208333333333334</v>
      </c>
      <c r="C403" s="56">
        <f t="shared" si="46"/>
        <v>16</v>
      </c>
      <c r="D403" s="56">
        <f t="shared" si="43"/>
        <v>383</v>
      </c>
      <c r="E403" s="63">
        <f t="shared" si="44"/>
        <v>0</v>
      </c>
      <c r="F403" s="63">
        <f t="shared" si="40"/>
        <v>0</v>
      </c>
      <c r="G403" s="63">
        <f t="shared" si="41"/>
        <v>0</v>
      </c>
      <c r="H403" s="63">
        <f t="shared" si="47"/>
        <v>0</v>
      </c>
      <c r="I403" s="63">
        <f t="shared" si="42"/>
        <v>0</v>
      </c>
      <c r="L403" s="64"/>
      <c r="S403" s="58"/>
      <c r="V403" s="58"/>
    </row>
    <row r="404" spans="1:22">
      <c r="A404" s="56"/>
      <c r="B404" s="56">
        <f t="shared" si="45"/>
        <v>15.208333333333334</v>
      </c>
      <c r="C404" s="56">
        <f t="shared" si="46"/>
        <v>16</v>
      </c>
      <c r="D404" s="56">
        <f t="shared" si="43"/>
        <v>384</v>
      </c>
      <c r="E404" s="63">
        <f t="shared" si="44"/>
        <v>0</v>
      </c>
      <c r="F404" s="63">
        <f t="shared" si="40"/>
        <v>0</v>
      </c>
      <c r="G404" s="63">
        <f t="shared" si="41"/>
        <v>0</v>
      </c>
      <c r="H404" s="63">
        <f t="shared" si="47"/>
        <v>0</v>
      </c>
      <c r="I404" s="63">
        <f t="shared" si="42"/>
        <v>0</v>
      </c>
      <c r="L404" s="64"/>
      <c r="S404" s="58"/>
      <c r="V404" s="58"/>
    </row>
    <row r="405" spans="1:22">
      <c r="A405" s="56"/>
      <c r="B405" s="56">
        <f t="shared" si="45"/>
        <v>15.208333333333334</v>
      </c>
      <c r="C405" s="56">
        <f t="shared" si="46"/>
        <v>17</v>
      </c>
      <c r="D405" s="56">
        <f t="shared" si="43"/>
        <v>385</v>
      </c>
      <c r="E405" s="63">
        <f t="shared" si="44"/>
        <v>0</v>
      </c>
      <c r="F405" s="63">
        <f t="shared" ref="F405:F468" si="48">ROUND(E405*$I$8,2)*B405</f>
        <v>0</v>
      </c>
      <c r="G405" s="63">
        <f t="shared" ref="G405:G468" si="49">ROUND(E405*$I$9,2)*B405</f>
        <v>0</v>
      </c>
      <c r="H405" s="63">
        <f t="shared" si="47"/>
        <v>0</v>
      </c>
      <c r="I405" s="63">
        <f t="shared" ref="I405:I468" si="50">SUM(E405:H405)</f>
        <v>0</v>
      </c>
      <c r="L405" s="64"/>
      <c r="S405" s="58"/>
      <c r="V405" s="58"/>
    </row>
    <row r="406" spans="1:22">
      <c r="A406" s="56"/>
      <c r="B406" s="56">
        <f t="shared" si="45"/>
        <v>15.208333333333334</v>
      </c>
      <c r="C406" s="56">
        <f t="shared" si="46"/>
        <v>17</v>
      </c>
      <c r="D406" s="56">
        <f t="shared" ref="D406:D469" si="51">D405+1</f>
        <v>386</v>
      </c>
      <c r="E406" s="63">
        <f t="shared" ref="E406:E469" si="52">I405</f>
        <v>0</v>
      </c>
      <c r="F406" s="63">
        <f t="shared" si="48"/>
        <v>0</v>
      </c>
      <c r="G406" s="63">
        <f t="shared" si="49"/>
        <v>0</v>
      </c>
      <c r="H406" s="63">
        <f t="shared" si="47"/>
        <v>0</v>
      </c>
      <c r="I406" s="63">
        <f t="shared" si="50"/>
        <v>0</v>
      </c>
      <c r="L406" s="64"/>
      <c r="S406" s="58"/>
      <c r="V406" s="58"/>
    </row>
    <row r="407" spans="1:22">
      <c r="A407" s="56"/>
      <c r="B407" s="56">
        <f t="shared" ref="B407:B470" si="53">B406</f>
        <v>15.208333333333334</v>
      </c>
      <c r="C407" s="56">
        <f t="shared" ref="C407:C470" si="54">IF(MOD(D407-1,24)=0,1,0)+C406</f>
        <v>17</v>
      </c>
      <c r="D407" s="56">
        <f t="shared" si="51"/>
        <v>387</v>
      </c>
      <c r="E407" s="63">
        <f t="shared" si="52"/>
        <v>0</v>
      </c>
      <c r="F407" s="63">
        <f t="shared" si="48"/>
        <v>0</v>
      </c>
      <c r="G407" s="63">
        <f t="shared" si="49"/>
        <v>0</v>
      </c>
      <c r="H407" s="63">
        <f t="shared" si="47"/>
        <v>0</v>
      </c>
      <c r="I407" s="63">
        <f t="shared" si="50"/>
        <v>0</v>
      </c>
      <c r="L407" s="64"/>
      <c r="S407" s="58"/>
      <c r="V407" s="58"/>
    </row>
    <row r="408" spans="1:22">
      <c r="A408" s="56"/>
      <c r="B408" s="56">
        <f t="shared" si="53"/>
        <v>15.208333333333334</v>
      </c>
      <c r="C408" s="56">
        <f t="shared" si="54"/>
        <v>17</v>
      </c>
      <c r="D408" s="56">
        <f t="shared" si="51"/>
        <v>388</v>
      </c>
      <c r="E408" s="63">
        <f t="shared" si="52"/>
        <v>0</v>
      </c>
      <c r="F408" s="63">
        <f t="shared" si="48"/>
        <v>0</v>
      </c>
      <c r="G408" s="63">
        <f t="shared" si="49"/>
        <v>0</v>
      </c>
      <c r="H408" s="63">
        <f t="shared" si="47"/>
        <v>0</v>
      </c>
      <c r="I408" s="63">
        <f t="shared" si="50"/>
        <v>0</v>
      </c>
      <c r="L408" s="64"/>
      <c r="S408" s="58"/>
      <c r="V408" s="58"/>
    </row>
    <row r="409" spans="1:22">
      <c r="A409" s="56"/>
      <c r="B409" s="56">
        <f t="shared" si="53"/>
        <v>15.208333333333334</v>
      </c>
      <c r="C409" s="56">
        <f t="shared" si="54"/>
        <v>17</v>
      </c>
      <c r="D409" s="56">
        <f t="shared" si="51"/>
        <v>389</v>
      </c>
      <c r="E409" s="63">
        <f t="shared" si="52"/>
        <v>0</v>
      </c>
      <c r="F409" s="63">
        <f t="shared" si="48"/>
        <v>0</v>
      </c>
      <c r="G409" s="63">
        <f t="shared" si="49"/>
        <v>0</v>
      </c>
      <c r="H409" s="63">
        <f t="shared" si="47"/>
        <v>0</v>
      </c>
      <c r="I409" s="63">
        <f t="shared" si="50"/>
        <v>0</v>
      </c>
      <c r="L409" s="64"/>
      <c r="S409" s="58"/>
      <c r="V409" s="58"/>
    </row>
    <row r="410" spans="1:22">
      <c r="A410" s="56"/>
      <c r="B410" s="56">
        <f t="shared" si="53"/>
        <v>15.208333333333334</v>
      </c>
      <c r="C410" s="56">
        <f t="shared" si="54"/>
        <v>17</v>
      </c>
      <c r="D410" s="56">
        <f t="shared" si="51"/>
        <v>390</v>
      </c>
      <c r="E410" s="63">
        <f t="shared" si="52"/>
        <v>0</v>
      </c>
      <c r="F410" s="63">
        <f t="shared" si="48"/>
        <v>0</v>
      </c>
      <c r="G410" s="63">
        <f t="shared" si="49"/>
        <v>0</v>
      </c>
      <c r="H410" s="63">
        <f t="shared" si="47"/>
        <v>0</v>
      </c>
      <c r="I410" s="63">
        <f t="shared" si="50"/>
        <v>0</v>
      </c>
      <c r="L410" s="64"/>
      <c r="S410" s="58"/>
      <c r="V410" s="58"/>
    </row>
    <row r="411" spans="1:22">
      <c r="A411" s="56"/>
      <c r="B411" s="56">
        <f t="shared" si="53"/>
        <v>15.208333333333334</v>
      </c>
      <c r="C411" s="56">
        <f t="shared" si="54"/>
        <v>17</v>
      </c>
      <c r="D411" s="56">
        <f t="shared" si="51"/>
        <v>391</v>
      </c>
      <c r="E411" s="63">
        <f t="shared" si="52"/>
        <v>0</v>
      </c>
      <c r="F411" s="63">
        <f t="shared" si="48"/>
        <v>0</v>
      </c>
      <c r="G411" s="63">
        <f t="shared" si="49"/>
        <v>0</v>
      </c>
      <c r="H411" s="63">
        <f t="shared" si="47"/>
        <v>0</v>
      </c>
      <c r="I411" s="63">
        <f t="shared" si="50"/>
        <v>0</v>
      </c>
      <c r="L411" s="64"/>
      <c r="S411" s="58"/>
      <c r="V411" s="58"/>
    </row>
    <row r="412" spans="1:22">
      <c r="A412" s="56"/>
      <c r="B412" s="56">
        <f t="shared" si="53"/>
        <v>15.208333333333334</v>
      </c>
      <c r="C412" s="56">
        <f t="shared" si="54"/>
        <v>17</v>
      </c>
      <c r="D412" s="56">
        <f t="shared" si="51"/>
        <v>392</v>
      </c>
      <c r="E412" s="63">
        <f t="shared" si="52"/>
        <v>0</v>
      </c>
      <c r="F412" s="63">
        <f t="shared" si="48"/>
        <v>0</v>
      </c>
      <c r="G412" s="63">
        <f t="shared" si="49"/>
        <v>0</v>
      </c>
      <c r="H412" s="63">
        <f t="shared" ref="H412:H475" si="55">IF(-H411&lt;I411,H411,-SUM(E412:G412))</f>
        <v>0</v>
      </c>
      <c r="I412" s="63">
        <f t="shared" si="50"/>
        <v>0</v>
      </c>
      <c r="L412" s="64"/>
      <c r="S412" s="58"/>
      <c r="V412" s="58"/>
    </row>
    <row r="413" spans="1:22">
      <c r="A413" s="56"/>
      <c r="B413" s="56">
        <f t="shared" si="53"/>
        <v>15.208333333333334</v>
      </c>
      <c r="C413" s="56">
        <f t="shared" si="54"/>
        <v>17</v>
      </c>
      <c r="D413" s="56">
        <f t="shared" si="51"/>
        <v>393</v>
      </c>
      <c r="E413" s="63">
        <f t="shared" si="52"/>
        <v>0</v>
      </c>
      <c r="F413" s="63">
        <f t="shared" si="48"/>
        <v>0</v>
      </c>
      <c r="G413" s="63">
        <f t="shared" si="49"/>
        <v>0</v>
      </c>
      <c r="H413" s="63">
        <f t="shared" si="55"/>
        <v>0</v>
      </c>
      <c r="I413" s="63">
        <f t="shared" si="50"/>
        <v>0</v>
      </c>
      <c r="L413" s="64"/>
      <c r="S413" s="58"/>
      <c r="V413" s="58"/>
    </row>
    <row r="414" spans="1:22">
      <c r="A414" s="56"/>
      <c r="B414" s="56">
        <f t="shared" si="53"/>
        <v>15.208333333333334</v>
      </c>
      <c r="C414" s="56">
        <f t="shared" si="54"/>
        <v>17</v>
      </c>
      <c r="D414" s="56">
        <f t="shared" si="51"/>
        <v>394</v>
      </c>
      <c r="E414" s="63">
        <f t="shared" si="52"/>
        <v>0</v>
      </c>
      <c r="F414" s="63">
        <f t="shared" si="48"/>
        <v>0</v>
      </c>
      <c r="G414" s="63">
        <f t="shared" si="49"/>
        <v>0</v>
      </c>
      <c r="H414" s="63">
        <f t="shared" si="55"/>
        <v>0</v>
      </c>
      <c r="I414" s="63">
        <f t="shared" si="50"/>
        <v>0</v>
      </c>
      <c r="L414" s="64"/>
      <c r="S414" s="58"/>
      <c r="V414" s="58"/>
    </row>
    <row r="415" spans="1:22">
      <c r="A415" s="56"/>
      <c r="B415" s="56">
        <f t="shared" si="53"/>
        <v>15.208333333333334</v>
      </c>
      <c r="C415" s="56">
        <f t="shared" si="54"/>
        <v>17</v>
      </c>
      <c r="D415" s="56">
        <f t="shared" si="51"/>
        <v>395</v>
      </c>
      <c r="E415" s="63">
        <f t="shared" si="52"/>
        <v>0</v>
      </c>
      <c r="F415" s="63">
        <f t="shared" si="48"/>
        <v>0</v>
      </c>
      <c r="G415" s="63">
        <f t="shared" si="49"/>
        <v>0</v>
      </c>
      <c r="H415" s="63">
        <f t="shared" si="55"/>
        <v>0</v>
      </c>
      <c r="I415" s="63">
        <f t="shared" si="50"/>
        <v>0</v>
      </c>
      <c r="L415" s="64"/>
      <c r="S415" s="58"/>
      <c r="V415" s="58"/>
    </row>
    <row r="416" spans="1:22">
      <c r="A416" s="56"/>
      <c r="B416" s="56">
        <f t="shared" si="53"/>
        <v>15.208333333333334</v>
      </c>
      <c r="C416" s="56">
        <f t="shared" si="54"/>
        <v>17</v>
      </c>
      <c r="D416" s="56">
        <f t="shared" si="51"/>
        <v>396</v>
      </c>
      <c r="E416" s="63">
        <f t="shared" si="52"/>
        <v>0</v>
      </c>
      <c r="F416" s="63">
        <f t="shared" si="48"/>
        <v>0</v>
      </c>
      <c r="G416" s="63">
        <f t="shared" si="49"/>
        <v>0</v>
      </c>
      <c r="H416" s="63">
        <f t="shared" si="55"/>
        <v>0</v>
      </c>
      <c r="I416" s="63">
        <f t="shared" si="50"/>
        <v>0</v>
      </c>
      <c r="L416" s="64"/>
      <c r="S416" s="58"/>
      <c r="V416" s="58"/>
    </row>
    <row r="417" spans="1:22">
      <c r="A417" s="56"/>
      <c r="B417" s="56">
        <f t="shared" si="53"/>
        <v>15.208333333333334</v>
      </c>
      <c r="C417" s="56">
        <f t="shared" si="54"/>
        <v>17</v>
      </c>
      <c r="D417" s="56">
        <f t="shared" si="51"/>
        <v>397</v>
      </c>
      <c r="E417" s="63">
        <f t="shared" si="52"/>
        <v>0</v>
      </c>
      <c r="F417" s="63">
        <f t="shared" si="48"/>
        <v>0</v>
      </c>
      <c r="G417" s="63">
        <f t="shared" si="49"/>
        <v>0</v>
      </c>
      <c r="H417" s="63">
        <f t="shared" si="55"/>
        <v>0</v>
      </c>
      <c r="I417" s="63">
        <f t="shared" si="50"/>
        <v>0</v>
      </c>
      <c r="L417" s="64"/>
      <c r="S417" s="58"/>
      <c r="V417" s="58"/>
    </row>
    <row r="418" spans="1:22">
      <c r="A418" s="56"/>
      <c r="B418" s="56">
        <f t="shared" si="53"/>
        <v>15.208333333333334</v>
      </c>
      <c r="C418" s="56">
        <f t="shared" si="54"/>
        <v>17</v>
      </c>
      <c r="D418" s="56">
        <f t="shared" si="51"/>
        <v>398</v>
      </c>
      <c r="E418" s="63">
        <f t="shared" si="52"/>
        <v>0</v>
      </c>
      <c r="F418" s="63">
        <f t="shared" si="48"/>
        <v>0</v>
      </c>
      <c r="G418" s="63">
        <f t="shared" si="49"/>
        <v>0</v>
      </c>
      <c r="H418" s="63">
        <f t="shared" si="55"/>
        <v>0</v>
      </c>
      <c r="I418" s="63">
        <f t="shared" si="50"/>
        <v>0</v>
      </c>
      <c r="L418" s="64"/>
      <c r="S418" s="58"/>
      <c r="V418" s="58"/>
    </row>
    <row r="419" spans="1:22">
      <c r="A419" s="56"/>
      <c r="B419" s="56">
        <f t="shared" si="53"/>
        <v>15.208333333333334</v>
      </c>
      <c r="C419" s="56">
        <f t="shared" si="54"/>
        <v>17</v>
      </c>
      <c r="D419" s="56">
        <f t="shared" si="51"/>
        <v>399</v>
      </c>
      <c r="E419" s="63">
        <f t="shared" si="52"/>
        <v>0</v>
      </c>
      <c r="F419" s="63">
        <f t="shared" si="48"/>
        <v>0</v>
      </c>
      <c r="G419" s="63">
        <f t="shared" si="49"/>
        <v>0</v>
      </c>
      <c r="H419" s="63">
        <f t="shared" si="55"/>
        <v>0</v>
      </c>
      <c r="I419" s="63">
        <f t="shared" si="50"/>
        <v>0</v>
      </c>
      <c r="L419" s="64"/>
      <c r="S419" s="58"/>
      <c r="V419" s="58"/>
    </row>
    <row r="420" spans="1:22">
      <c r="A420" s="56"/>
      <c r="B420" s="56">
        <f t="shared" si="53"/>
        <v>15.208333333333334</v>
      </c>
      <c r="C420" s="56">
        <f t="shared" si="54"/>
        <v>17</v>
      </c>
      <c r="D420" s="56">
        <f t="shared" si="51"/>
        <v>400</v>
      </c>
      <c r="E420" s="63">
        <f t="shared" si="52"/>
        <v>0</v>
      </c>
      <c r="F420" s="63">
        <f t="shared" si="48"/>
        <v>0</v>
      </c>
      <c r="G420" s="63">
        <f t="shared" si="49"/>
        <v>0</v>
      </c>
      <c r="H420" s="63">
        <f t="shared" si="55"/>
        <v>0</v>
      </c>
      <c r="I420" s="63">
        <f t="shared" si="50"/>
        <v>0</v>
      </c>
      <c r="L420" s="64"/>
      <c r="S420" s="58"/>
      <c r="V420" s="58"/>
    </row>
    <row r="421" spans="1:22">
      <c r="A421" s="56"/>
      <c r="B421" s="56">
        <f t="shared" si="53"/>
        <v>15.208333333333334</v>
      </c>
      <c r="C421" s="56">
        <f t="shared" si="54"/>
        <v>17</v>
      </c>
      <c r="D421" s="56">
        <f t="shared" si="51"/>
        <v>401</v>
      </c>
      <c r="E421" s="63">
        <f t="shared" si="52"/>
        <v>0</v>
      </c>
      <c r="F421" s="63">
        <f t="shared" si="48"/>
        <v>0</v>
      </c>
      <c r="G421" s="63">
        <f t="shared" si="49"/>
        <v>0</v>
      </c>
      <c r="H421" s="63">
        <f t="shared" si="55"/>
        <v>0</v>
      </c>
      <c r="I421" s="63">
        <f t="shared" si="50"/>
        <v>0</v>
      </c>
      <c r="L421" s="64"/>
      <c r="S421" s="58"/>
      <c r="V421" s="58"/>
    </row>
    <row r="422" spans="1:22">
      <c r="A422" s="56"/>
      <c r="B422" s="56">
        <f t="shared" si="53"/>
        <v>15.208333333333334</v>
      </c>
      <c r="C422" s="56">
        <f t="shared" si="54"/>
        <v>17</v>
      </c>
      <c r="D422" s="56">
        <f t="shared" si="51"/>
        <v>402</v>
      </c>
      <c r="E422" s="63">
        <f t="shared" si="52"/>
        <v>0</v>
      </c>
      <c r="F422" s="63">
        <f t="shared" si="48"/>
        <v>0</v>
      </c>
      <c r="G422" s="63">
        <f t="shared" si="49"/>
        <v>0</v>
      </c>
      <c r="H422" s="63">
        <f t="shared" si="55"/>
        <v>0</v>
      </c>
      <c r="I422" s="63">
        <f t="shared" si="50"/>
        <v>0</v>
      </c>
      <c r="L422" s="64"/>
      <c r="S422" s="58"/>
      <c r="V422" s="58"/>
    </row>
    <row r="423" spans="1:22">
      <c r="A423" s="56"/>
      <c r="B423" s="56">
        <f t="shared" si="53"/>
        <v>15.208333333333334</v>
      </c>
      <c r="C423" s="56">
        <f t="shared" si="54"/>
        <v>17</v>
      </c>
      <c r="D423" s="56">
        <f t="shared" si="51"/>
        <v>403</v>
      </c>
      <c r="E423" s="63">
        <f t="shared" si="52"/>
        <v>0</v>
      </c>
      <c r="F423" s="63">
        <f t="shared" si="48"/>
        <v>0</v>
      </c>
      <c r="G423" s="63">
        <f t="shared" si="49"/>
        <v>0</v>
      </c>
      <c r="H423" s="63">
        <f t="shared" si="55"/>
        <v>0</v>
      </c>
      <c r="I423" s="63">
        <f t="shared" si="50"/>
        <v>0</v>
      </c>
      <c r="L423" s="64"/>
      <c r="S423" s="58"/>
      <c r="V423" s="58"/>
    </row>
    <row r="424" spans="1:22">
      <c r="A424" s="56"/>
      <c r="B424" s="56">
        <f t="shared" si="53"/>
        <v>15.208333333333334</v>
      </c>
      <c r="C424" s="56">
        <f t="shared" si="54"/>
        <v>17</v>
      </c>
      <c r="D424" s="56">
        <f t="shared" si="51"/>
        <v>404</v>
      </c>
      <c r="E424" s="63">
        <f t="shared" si="52"/>
        <v>0</v>
      </c>
      <c r="F424" s="63">
        <f t="shared" si="48"/>
        <v>0</v>
      </c>
      <c r="G424" s="63">
        <f t="shared" si="49"/>
        <v>0</v>
      </c>
      <c r="H424" s="63">
        <f t="shared" si="55"/>
        <v>0</v>
      </c>
      <c r="I424" s="63">
        <f t="shared" si="50"/>
        <v>0</v>
      </c>
      <c r="L424" s="64"/>
      <c r="S424" s="58"/>
      <c r="V424" s="58"/>
    </row>
    <row r="425" spans="1:22">
      <c r="A425" s="56"/>
      <c r="B425" s="56">
        <f t="shared" si="53"/>
        <v>15.208333333333334</v>
      </c>
      <c r="C425" s="56">
        <f t="shared" si="54"/>
        <v>17</v>
      </c>
      <c r="D425" s="56">
        <f t="shared" si="51"/>
        <v>405</v>
      </c>
      <c r="E425" s="63">
        <f t="shared" si="52"/>
        <v>0</v>
      </c>
      <c r="F425" s="63">
        <f t="shared" si="48"/>
        <v>0</v>
      </c>
      <c r="G425" s="63">
        <f t="shared" si="49"/>
        <v>0</v>
      </c>
      <c r="H425" s="63">
        <f t="shared" si="55"/>
        <v>0</v>
      </c>
      <c r="I425" s="63">
        <f t="shared" si="50"/>
        <v>0</v>
      </c>
      <c r="L425" s="64"/>
      <c r="S425" s="58"/>
      <c r="V425" s="58"/>
    </row>
    <row r="426" spans="1:22">
      <c r="A426" s="56"/>
      <c r="B426" s="56">
        <f t="shared" si="53"/>
        <v>15.208333333333334</v>
      </c>
      <c r="C426" s="56">
        <f t="shared" si="54"/>
        <v>17</v>
      </c>
      <c r="D426" s="56">
        <f t="shared" si="51"/>
        <v>406</v>
      </c>
      <c r="E426" s="63">
        <f t="shared" si="52"/>
        <v>0</v>
      </c>
      <c r="F426" s="63">
        <f t="shared" si="48"/>
        <v>0</v>
      </c>
      <c r="G426" s="63">
        <f t="shared" si="49"/>
        <v>0</v>
      </c>
      <c r="H426" s="63">
        <f t="shared" si="55"/>
        <v>0</v>
      </c>
      <c r="I426" s="63">
        <f t="shared" si="50"/>
        <v>0</v>
      </c>
      <c r="L426" s="64"/>
      <c r="S426" s="58"/>
      <c r="V426" s="58"/>
    </row>
    <row r="427" spans="1:22">
      <c r="A427" s="56"/>
      <c r="B427" s="56">
        <f t="shared" si="53"/>
        <v>15.208333333333334</v>
      </c>
      <c r="C427" s="56">
        <f t="shared" si="54"/>
        <v>17</v>
      </c>
      <c r="D427" s="56">
        <f t="shared" si="51"/>
        <v>407</v>
      </c>
      <c r="E427" s="63">
        <f t="shared" si="52"/>
        <v>0</v>
      </c>
      <c r="F427" s="63">
        <f t="shared" si="48"/>
        <v>0</v>
      </c>
      <c r="G427" s="63">
        <f t="shared" si="49"/>
        <v>0</v>
      </c>
      <c r="H427" s="63">
        <f t="shared" si="55"/>
        <v>0</v>
      </c>
      <c r="I427" s="63">
        <f t="shared" si="50"/>
        <v>0</v>
      </c>
      <c r="L427" s="64"/>
      <c r="S427" s="58"/>
      <c r="V427" s="58"/>
    </row>
    <row r="428" spans="1:22">
      <c r="A428" s="56"/>
      <c r="B428" s="56">
        <f t="shared" si="53"/>
        <v>15.208333333333334</v>
      </c>
      <c r="C428" s="56">
        <f t="shared" si="54"/>
        <v>17</v>
      </c>
      <c r="D428" s="56">
        <f t="shared" si="51"/>
        <v>408</v>
      </c>
      <c r="E428" s="63">
        <f t="shared" si="52"/>
        <v>0</v>
      </c>
      <c r="F428" s="63">
        <f t="shared" si="48"/>
        <v>0</v>
      </c>
      <c r="G428" s="63">
        <f t="shared" si="49"/>
        <v>0</v>
      </c>
      <c r="H428" s="63">
        <f t="shared" si="55"/>
        <v>0</v>
      </c>
      <c r="I428" s="63">
        <f t="shared" si="50"/>
        <v>0</v>
      </c>
      <c r="L428" s="64"/>
      <c r="S428" s="58"/>
      <c r="V428" s="58"/>
    </row>
    <row r="429" spans="1:22">
      <c r="A429" s="56"/>
      <c r="B429" s="56">
        <f t="shared" si="53"/>
        <v>15.208333333333334</v>
      </c>
      <c r="C429" s="56">
        <f t="shared" si="54"/>
        <v>18</v>
      </c>
      <c r="D429" s="56">
        <f t="shared" si="51"/>
        <v>409</v>
      </c>
      <c r="E429" s="63">
        <f t="shared" si="52"/>
        <v>0</v>
      </c>
      <c r="F429" s="63">
        <f t="shared" si="48"/>
        <v>0</v>
      </c>
      <c r="G429" s="63">
        <f t="shared" si="49"/>
        <v>0</v>
      </c>
      <c r="H429" s="63">
        <f t="shared" si="55"/>
        <v>0</v>
      </c>
      <c r="I429" s="63">
        <f t="shared" si="50"/>
        <v>0</v>
      </c>
      <c r="L429" s="64"/>
      <c r="S429" s="58"/>
      <c r="V429" s="58"/>
    </row>
    <row r="430" spans="1:22">
      <c r="A430" s="56"/>
      <c r="B430" s="56">
        <f t="shared" si="53"/>
        <v>15.208333333333334</v>
      </c>
      <c r="C430" s="56">
        <f t="shared" si="54"/>
        <v>18</v>
      </c>
      <c r="D430" s="56">
        <f t="shared" si="51"/>
        <v>410</v>
      </c>
      <c r="E430" s="63">
        <f t="shared" si="52"/>
        <v>0</v>
      </c>
      <c r="F430" s="63">
        <f t="shared" si="48"/>
        <v>0</v>
      </c>
      <c r="G430" s="63">
        <f t="shared" si="49"/>
        <v>0</v>
      </c>
      <c r="H430" s="63">
        <f t="shared" si="55"/>
        <v>0</v>
      </c>
      <c r="I430" s="63">
        <f t="shared" si="50"/>
        <v>0</v>
      </c>
      <c r="L430" s="64"/>
      <c r="S430" s="58"/>
      <c r="V430" s="58"/>
    </row>
    <row r="431" spans="1:22">
      <c r="A431" s="56"/>
      <c r="B431" s="56">
        <f t="shared" si="53"/>
        <v>15.208333333333334</v>
      </c>
      <c r="C431" s="56">
        <f t="shared" si="54"/>
        <v>18</v>
      </c>
      <c r="D431" s="56">
        <f t="shared" si="51"/>
        <v>411</v>
      </c>
      <c r="E431" s="63">
        <f t="shared" si="52"/>
        <v>0</v>
      </c>
      <c r="F431" s="63">
        <f t="shared" si="48"/>
        <v>0</v>
      </c>
      <c r="G431" s="63">
        <f t="shared" si="49"/>
        <v>0</v>
      </c>
      <c r="H431" s="63">
        <f t="shared" si="55"/>
        <v>0</v>
      </c>
      <c r="I431" s="63">
        <f t="shared" si="50"/>
        <v>0</v>
      </c>
      <c r="L431" s="64"/>
      <c r="S431" s="58"/>
      <c r="V431" s="58"/>
    </row>
    <row r="432" spans="1:22">
      <c r="A432" s="56"/>
      <c r="B432" s="56">
        <f t="shared" si="53"/>
        <v>15.208333333333334</v>
      </c>
      <c r="C432" s="56">
        <f t="shared" si="54"/>
        <v>18</v>
      </c>
      <c r="D432" s="56">
        <f t="shared" si="51"/>
        <v>412</v>
      </c>
      <c r="E432" s="63">
        <f t="shared" si="52"/>
        <v>0</v>
      </c>
      <c r="F432" s="63">
        <f t="shared" si="48"/>
        <v>0</v>
      </c>
      <c r="G432" s="63">
        <f t="shared" si="49"/>
        <v>0</v>
      </c>
      <c r="H432" s="63">
        <f t="shared" si="55"/>
        <v>0</v>
      </c>
      <c r="I432" s="63">
        <f t="shared" si="50"/>
        <v>0</v>
      </c>
      <c r="L432" s="64"/>
      <c r="S432" s="58"/>
      <c r="V432" s="58"/>
    </row>
    <row r="433" spans="1:22">
      <c r="A433" s="56"/>
      <c r="B433" s="56">
        <f t="shared" si="53"/>
        <v>15.208333333333334</v>
      </c>
      <c r="C433" s="56">
        <f t="shared" si="54"/>
        <v>18</v>
      </c>
      <c r="D433" s="56">
        <f t="shared" si="51"/>
        <v>413</v>
      </c>
      <c r="E433" s="63">
        <f t="shared" si="52"/>
        <v>0</v>
      </c>
      <c r="F433" s="63">
        <f t="shared" si="48"/>
        <v>0</v>
      </c>
      <c r="G433" s="63">
        <f t="shared" si="49"/>
        <v>0</v>
      </c>
      <c r="H433" s="63">
        <f t="shared" si="55"/>
        <v>0</v>
      </c>
      <c r="I433" s="63">
        <f t="shared" si="50"/>
        <v>0</v>
      </c>
      <c r="L433" s="64"/>
      <c r="S433" s="58"/>
      <c r="V433" s="58"/>
    </row>
    <row r="434" spans="1:22">
      <c r="A434" s="56"/>
      <c r="B434" s="56">
        <f t="shared" si="53"/>
        <v>15.208333333333334</v>
      </c>
      <c r="C434" s="56">
        <f t="shared" si="54"/>
        <v>18</v>
      </c>
      <c r="D434" s="56">
        <f t="shared" si="51"/>
        <v>414</v>
      </c>
      <c r="E434" s="63">
        <f t="shared" si="52"/>
        <v>0</v>
      </c>
      <c r="F434" s="63">
        <f t="shared" si="48"/>
        <v>0</v>
      </c>
      <c r="G434" s="63">
        <f t="shared" si="49"/>
        <v>0</v>
      </c>
      <c r="H434" s="63">
        <f t="shared" si="55"/>
        <v>0</v>
      </c>
      <c r="I434" s="63">
        <f t="shared" si="50"/>
        <v>0</v>
      </c>
      <c r="L434" s="64"/>
      <c r="S434" s="58"/>
      <c r="V434" s="58"/>
    </row>
    <row r="435" spans="1:22">
      <c r="A435" s="56"/>
      <c r="B435" s="56">
        <f t="shared" si="53"/>
        <v>15.208333333333334</v>
      </c>
      <c r="C435" s="56">
        <f t="shared" si="54"/>
        <v>18</v>
      </c>
      <c r="D435" s="56">
        <f t="shared" si="51"/>
        <v>415</v>
      </c>
      <c r="E435" s="63">
        <f t="shared" si="52"/>
        <v>0</v>
      </c>
      <c r="F435" s="63">
        <f t="shared" si="48"/>
        <v>0</v>
      </c>
      <c r="G435" s="63">
        <f t="shared" si="49"/>
        <v>0</v>
      </c>
      <c r="H435" s="63">
        <f t="shared" si="55"/>
        <v>0</v>
      </c>
      <c r="I435" s="63">
        <f t="shared" si="50"/>
        <v>0</v>
      </c>
      <c r="L435" s="64"/>
      <c r="S435" s="58"/>
      <c r="V435" s="58"/>
    </row>
    <row r="436" spans="1:22">
      <c r="A436" s="56"/>
      <c r="B436" s="56">
        <f t="shared" si="53"/>
        <v>15.208333333333334</v>
      </c>
      <c r="C436" s="56">
        <f t="shared" si="54"/>
        <v>18</v>
      </c>
      <c r="D436" s="56">
        <f t="shared" si="51"/>
        <v>416</v>
      </c>
      <c r="E436" s="63">
        <f t="shared" si="52"/>
        <v>0</v>
      </c>
      <c r="F436" s="63">
        <f t="shared" si="48"/>
        <v>0</v>
      </c>
      <c r="G436" s="63">
        <f t="shared" si="49"/>
        <v>0</v>
      </c>
      <c r="H436" s="63">
        <f t="shared" si="55"/>
        <v>0</v>
      </c>
      <c r="I436" s="63">
        <f t="shared" si="50"/>
        <v>0</v>
      </c>
      <c r="L436" s="64"/>
      <c r="S436" s="58"/>
      <c r="V436" s="58"/>
    </row>
    <row r="437" spans="1:22">
      <c r="A437" s="56"/>
      <c r="B437" s="56">
        <f t="shared" si="53"/>
        <v>15.208333333333334</v>
      </c>
      <c r="C437" s="56">
        <f t="shared" si="54"/>
        <v>18</v>
      </c>
      <c r="D437" s="56">
        <f t="shared" si="51"/>
        <v>417</v>
      </c>
      <c r="E437" s="63">
        <f t="shared" si="52"/>
        <v>0</v>
      </c>
      <c r="F437" s="63">
        <f t="shared" si="48"/>
        <v>0</v>
      </c>
      <c r="G437" s="63">
        <f t="shared" si="49"/>
        <v>0</v>
      </c>
      <c r="H437" s="63">
        <f t="shared" si="55"/>
        <v>0</v>
      </c>
      <c r="I437" s="63">
        <f t="shared" si="50"/>
        <v>0</v>
      </c>
      <c r="L437" s="64"/>
      <c r="S437" s="58"/>
      <c r="V437" s="58"/>
    </row>
    <row r="438" spans="1:22">
      <c r="A438" s="56"/>
      <c r="B438" s="56">
        <f t="shared" si="53"/>
        <v>15.208333333333334</v>
      </c>
      <c r="C438" s="56">
        <f t="shared" si="54"/>
        <v>18</v>
      </c>
      <c r="D438" s="56">
        <f t="shared" si="51"/>
        <v>418</v>
      </c>
      <c r="E438" s="63">
        <f t="shared" si="52"/>
        <v>0</v>
      </c>
      <c r="F438" s="63">
        <f t="shared" si="48"/>
        <v>0</v>
      </c>
      <c r="G438" s="63">
        <f t="shared" si="49"/>
        <v>0</v>
      </c>
      <c r="H438" s="63">
        <f t="shared" si="55"/>
        <v>0</v>
      </c>
      <c r="I438" s="63">
        <f t="shared" si="50"/>
        <v>0</v>
      </c>
      <c r="L438" s="64"/>
      <c r="S438" s="58"/>
      <c r="V438" s="58"/>
    </row>
    <row r="439" spans="1:22">
      <c r="A439" s="56"/>
      <c r="B439" s="56">
        <f t="shared" si="53"/>
        <v>15.208333333333334</v>
      </c>
      <c r="C439" s="56">
        <f t="shared" si="54"/>
        <v>18</v>
      </c>
      <c r="D439" s="56">
        <f t="shared" si="51"/>
        <v>419</v>
      </c>
      <c r="E439" s="63">
        <f t="shared" si="52"/>
        <v>0</v>
      </c>
      <c r="F439" s="63">
        <f t="shared" si="48"/>
        <v>0</v>
      </c>
      <c r="G439" s="63">
        <f t="shared" si="49"/>
        <v>0</v>
      </c>
      <c r="H439" s="63">
        <f t="shared" si="55"/>
        <v>0</v>
      </c>
      <c r="I439" s="63">
        <f t="shared" si="50"/>
        <v>0</v>
      </c>
      <c r="L439" s="64"/>
      <c r="S439" s="58"/>
      <c r="V439" s="58"/>
    </row>
    <row r="440" spans="1:22">
      <c r="A440" s="56"/>
      <c r="B440" s="56">
        <f t="shared" si="53"/>
        <v>15.208333333333334</v>
      </c>
      <c r="C440" s="56">
        <f t="shared" si="54"/>
        <v>18</v>
      </c>
      <c r="D440" s="56">
        <f t="shared" si="51"/>
        <v>420</v>
      </c>
      <c r="E440" s="63">
        <f t="shared" si="52"/>
        <v>0</v>
      </c>
      <c r="F440" s="63">
        <f t="shared" si="48"/>
        <v>0</v>
      </c>
      <c r="G440" s="63">
        <f t="shared" si="49"/>
        <v>0</v>
      </c>
      <c r="H440" s="63">
        <f t="shared" si="55"/>
        <v>0</v>
      </c>
      <c r="I440" s="63">
        <f t="shared" si="50"/>
        <v>0</v>
      </c>
      <c r="L440" s="64"/>
      <c r="S440" s="58"/>
      <c r="V440" s="58"/>
    </row>
    <row r="441" spans="1:22">
      <c r="A441" s="56"/>
      <c r="B441" s="56">
        <f t="shared" si="53"/>
        <v>15.208333333333334</v>
      </c>
      <c r="C441" s="56">
        <f t="shared" si="54"/>
        <v>18</v>
      </c>
      <c r="D441" s="56">
        <f t="shared" si="51"/>
        <v>421</v>
      </c>
      <c r="E441" s="63">
        <f t="shared" si="52"/>
        <v>0</v>
      </c>
      <c r="F441" s="63">
        <f t="shared" si="48"/>
        <v>0</v>
      </c>
      <c r="G441" s="63">
        <f t="shared" si="49"/>
        <v>0</v>
      </c>
      <c r="H441" s="63">
        <f t="shared" si="55"/>
        <v>0</v>
      </c>
      <c r="I441" s="63">
        <f t="shared" si="50"/>
        <v>0</v>
      </c>
      <c r="L441" s="64"/>
      <c r="S441" s="58"/>
      <c r="V441" s="58"/>
    </row>
    <row r="442" spans="1:22">
      <c r="A442" s="56"/>
      <c r="B442" s="56">
        <f t="shared" si="53"/>
        <v>15.208333333333334</v>
      </c>
      <c r="C442" s="56">
        <f t="shared" si="54"/>
        <v>18</v>
      </c>
      <c r="D442" s="56">
        <f t="shared" si="51"/>
        <v>422</v>
      </c>
      <c r="E442" s="63">
        <f t="shared" si="52"/>
        <v>0</v>
      </c>
      <c r="F442" s="63">
        <f t="shared" si="48"/>
        <v>0</v>
      </c>
      <c r="G442" s="63">
        <f t="shared" si="49"/>
        <v>0</v>
      </c>
      <c r="H442" s="63">
        <f t="shared" si="55"/>
        <v>0</v>
      </c>
      <c r="I442" s="63">
        <f t="shared" si="50"/>
        <v>0</v>
      </c>
      <c r="L442" s="64"/>
      <c r="S442" s="58"/>
      <c r="V442" s="58"/>
    </row>
    <row r="443" spans="1:22">
      <c r="A443" s="56"/>
      <c r="B443" s="56">
        <f t="shared" si="53"/>
        <v>15.208333333333334</v>
      </c>
      <c r="C443" s="56">
        <f t="shared" si="54"/>
        <v>18</v>
      </c>
      <c r="D443" s="56">
        <f t="shared" si="51"/>
        <v>423</v>
      </c>
      <c r="E443" s="63">
        <f t="shared" si="52"/>
        <v>0</v>
      </c>
      <c r="F443" s="63">
        <f t="shared" si="48"/>
        <v>0</v>
      </c>
      <c r="G443" s="63">
        <f t="shared" si="49"/>
        <v>0</v>
      </c>
      <c r="H443" s="63">
        <f t="shared" si="55"/>
        <v>0</v>
      </c>
      <c r="I443" s="63">
        <f t="shared" si="50"/>
        <v>0</v>
      </c>
      <c r="L443" s="64"/>
      <c r="S443" s="58"/>
      <c r="V443" s="58"/>
    </row>
    <row r="444" spans="1:22">
      <c r="A444" s="56"/>
      <c r="B444" s="56">
        <f t="shared" si="53"/>
        <v>15.208333333333334</v>
      </c>
      <c r="C444" s="56">
        <f t="shared" si="54"/>
        <v>18</v>
      </c>
      <c r="D444" s="56">
        <f t="shared" si="51"/>
        <v>424</v>
      </c>
      <c r="E444" s="63">
        <f t="shared" si="52"/>
        <v>0</v>
      </c>
      <c r="F444" s="63">
        <f t="shared" si="48"/>
        <v>0</v>
      </c>
      <c r="G444" s="63">
        <f t="shared" si="49"/>
        <v>0</v>
      </c>
      <c r="H444" s="63">
        <f t="shared" si="55"/>
        <v>0</v>
      </c>
      <c r="I444" s="63">
        <f t="shared" si="50"/>
        <v>0</v>
      </c>
      <c r="L444" s="64"/>
      <c r="S444" s="58"/>
      <c r="V444" s="58"/>
    </row>
    <row r="445" spans="1:22">
      <c r="A445" s="56"/>
      <c r="B445" s="56">
        <f t="shared" si="53"/>
        <v>15.208333333333334</v>
      </c>
      <c r="C445" s="56">
        <f t="shared" si="54"/>
        <v>18</v>
      </c>
      <c r="D445" s="56">
        <f t="shared" si="51"/>
        <v>425</v>
      </c>
      <c r="E445" s="63">
        <f t="shared" si="52"/>
        <v>0</v>
      </c>
      <c r="F445" s="63">
        <f t="shared" si="48"/>
        <v>0</v>
      </c>
      <c r="G445" s="63">
        <f t="shared" si="49"/>
        <v>0</v>
      </c>
      <c r="H445" s="63">
        <f t="shared" si="55"/>
        <v>0</v>
      </c>
      <c r="I445" s="63">
        <f t="shared" si="50"/>
        <v>0</v>
      </c>
      <c r="L445" s="64"/>
      <c r="S445" s="70"/>
      <c r="T445" s="71"/>
      <c r="U445" s="71"/>
      <c r="V445" s="58"/>
    </row>
    <row r="446" spans="1:22">
      <c r="A446" s="56"/>
      <c r="B446" s="56">
        <f t="shared" si="53"/>
        <v>15.208333333333334</v>
      </c>
      <c r="C446" s="56">
        <f t="shared" si="54"/>
        <v>18</v>
      </c>
      <c r="D446" s="56">
        <f t="shared" si="51"/>
        <v>426</v>
      </c>
      <c r="E446" s="63">
        <f t="shared" si="52"/>
        <v>0</v>
      </c>
      <c r="F446" s="63">
        <f t="shared" si="48"/>
        <v>0</v>
      </c>
      <c r="G446" s="63">
        <f t="shared" si="49"/>
        <v>0</v>
      </c>
      <c r="H446" s="63">
        <f t="shared" si="55"/>
        <v>0</v>
      </c>
      <c r="I446" s="63">
        <f t="shared" si="50"/>
        <v>0</v>
      </c>
      <c r="L446" s="64"/>
      <c r="S446" s="58"/>
      <c r="V446" s="58"/>
    </row>
    <row r="447" spans="1:22">
      <c r="A447" s="56"/>
      <c r="B447" s="56">
        <f t="shared" si="53"/>
        <v>15.208333333333334</v>
      </c>
      <c r="C447" s="56">
        <f t="shared" si="54"/>
        <v>18</v>
      </c>
      <c r="D447" s="56">
        <f t="shared" si="51"/>
        <v>427</v>
      </c>
      <c r="E447" s="63">
        <f t="shared" si="52"/>
        <v>0</v>
      </c>
      <c r="F447" s="63">
        <f t="shared" si="48"/>
        <v>0</v>
      </c>
      <c r="G447" s="63">
        <f t="shared" si="49"/>
        <v>0</v>
      </c>
      <c r="H447" s="63">
        <f t="shared" si="55"/>
        <v>0</v>
      </c>
      <c r="I447" s="63">
        <f t="shared" si="50"/>
        <v>0</v>
      </c>
      <c r="L447" s="64"/>
      <c r="S447" s="58"/>
      <c r="V447" s="58"/>
    </row>
    <row r="448" spans="1:22">
      <c r="A448" s="56"/>
      <c r="B448" s="56">
        <f t="shared" si="53"/>
        <v>15.208333333333334</v>
      </c>
      <c r="C448" s="56">
        <f t="shared" si="54"/>
        <v>18</v>
      </c>
      <c r="D448" s="56">
        <f t="shared" si="51"/>
        <v>428</v>
      </c>
      <c r="E448" s="63">
        <f t="shared" si="52"/>
        <v>0</v>
      </c>
      <c r="F448" s="63">
        <f t="shared" si="48"/>
        <v>0</v>
      </c>
      <c r="G448" s="63">
        <f t="shared" si="49"/>
        <v>0</v>
      </c>
      <c r="H448" s="63">
        <f t="shared" si="55"/>
        <v>0</v>
      </c>
      <c r="I448" s="63">
        <f t="shared" si="50"/>
        <v>0</v>
      </c>
      <c r="L448" s="64"/>
      <c r="S448" s="58"/>
      <c r="V448" s="58"/>
    </row>
    <row r="449" spans="1:22">
      <c r="A449" s="56"/>
      <c r="B449" s="56">
        <f t="shared" si="53"/>
        <v>15.208333333333334</v>
      </c>
      <c r="C449" s="56">
        <f t="shared" si="54"/>
        <v>18</v>
      </c>
      <c r="D449" s="56">
        <f t="shared" si="51"/>
        <v>429</v>
      </c>
      <c r="E449" s="63">
        <f t="shared" si="52"/>
        <v>0</v>
      </c>
      <c r="F449" s="63">
        <f t="shared" si="48"/>
        <v>0</v>
      </c>
      <c r="G449" s="63">
        <f t="shared" si="49"/>
        <v>0</v>
      </c>
      <c r="H449" s="63">
        <f t="shared" si="55"/>
        <v>0</v>
      </c>
      <c r="I449" s="63">
        <f t="shared" si="50"/>
        <v>0</v>
      </c>
      <c r="L449" s="64"/>
      <c r="S449" s="58"/>
      <c r="V449" s="58"/>
    </row>
    <row r="450" spans="1:22">
      <c r="A450" s="56"/>
      <c r="B450" s="56">
        <f t="shared" si="53"/>
        <v>15.208333333333334</v>
      </c>
      <c r="C450" s="56">
        <f t="shared" si="54"/>
        <v>18</v>
      </c>
      <c r="D450" s="56">
        <f t="shared" si="51"/>
        <v>430</v>
      </c>
      <c r="E450" s="63">
        <f t="shared" si="52"/>
        <v>0</v>
      </c>
      <c r="F450" s="63">
        <f t="shared" si="48"/>
        <v>0</v>
      </c>
      <c r="G450" s="63">
        <f t="shared" si="49"/>
        <v>0</v>
      </c>
      <c r="H450" s="63">
        <f t="shared" si="55"/>
        <v>0</v>
      </c>
      <c r="I450" s="63">
        <f t="shared" si="50"/>
        <v>0</v>
      </c>
      <c r="L450" s="64"/>
      <c r="S450" s="58"/>
      <c r="V450" s="58"/>
    </row>
    <row r="451" spans="1:22">
      <c r="A451" s="56"/>
      <c r="B451" s="56">
        <f t="shared" si="53"/>
        <v>15.208333333333334</v>
      </c>
      <c r="C451" s="56">
        <f t="shared" si="54"/>
        <v>18</v>
      </c>
      <c r="D451" s="56">
        <f t="shared" si="51"/>
        <v>431</v>
      </c>
      <c r="E451" s="63">
        <f t="shared" si="52"/>
        <v>0</v>
      </c>
      <c r="F451" s="63">
        <f t="shared" si="48"/>
        <v>0</v>
      </c>
      <c r="G451" s="63">
        <f t="shared" si="49"/>
        <v>0</v>
      </c>
      <c r="H451" s="63">
        <f t="shared" si="55"/>
        <v>0</v>
      </c>
      <c r="I451" s="63">
        <f t="shared" si="50"/>
        <v>0</v>
      </c>
      <c r="L451" s="64"/>
      <c r="S451" s="58"/>
      <c r="V451" s="58"/>
    </row>
    <row r="452" spans="1:22">
      <c r="A452" s="56"/>
      <c r="B452" s="56">
        <f t="shared" si="53"/>
        <v>15.208333333333334</v>
      </c>
      <c r="C452" s="56">
        <f t="shared" si="54"/>
        <v>18</v>
      </c>
      <c r="D452" s="56">
        <f t="shared" si="51"/>
        <v>432</v>
      </c>
      <c r="E452" s="63">
        <f t="shared" si="52"/>
        <v>0</v>
      </c>
      <c r="F452" s="63">
        <f t="shared" si="48"/>
        <v>0</v>
      </c>
      <c r="G452" s="63">
        <f t="shared" si="49"/>
        <v>0</v>
      </c>
      <c r="H452" s="63">
        <f t="shared" si="55"/>
        <v>0</v>
      </c>
      <c r="I452" s="63">
        <f t="shared" si="50"/>
        <v>0</v>
      </c>
      <c r="L452" s="64"/>
      <c r="S452" s="58"/>
      <c r="V452" s="58"/>
    </row>
    <row r="453" spans="1:22">
      <c r="A453" s="56"/>
      <c r="B453" s="56">
        <f t="shared" si="53"/>
        <v>15.208333333333334</v>
      </c>
      <c r="C453" s="56">
        <f t="shared" si="54"/>
        <v>19</v>
      </c>
      <c r="D453" s="56">
        <f t="shared" si="51"/>
        <v>433</v>
      </c>
      <c r="E453" s="63">
        <f t="shared" si="52"/>
        <v>0</v>
      </c>
      <c r="F453" s="63">
        <f t="shared" si="48"/>
        <v>0</v>
      </c>
      <c r="G453" s="63">
        <f t="shared" si="49"/>
        <v>0</v>
      </c>
      <c r="H453" s="63">
        <f t="shared" si="55"/>
        <v>0</v>
      </c>
      <c r="I453" s="63">
        <f t="shared" si="50"/>
        <v>0</v>
      </c>
      <c r="L453" s="64"/>
      <c r="S453" s="58"/>
      <c r="V453" s="58"/>
    </row>
    <row r="454" spans="1:22">
      <c r="A454" s="56"/>
      <c r="B454" s="56">
        <f t="shared" si="53"/>
        <v>15.208333333333334</v>
      </c>
      <c r="C454" s="56">
        <f t="shared" si="54"/>
        <v>19</v>
      </c>
      <c r="D454" s="56">
        <f t="shared" si="51"/>
        <v>434</v>
      </c>
      <c r="E454" s="63">
        <f t="shared" si="52"/>
        <v>0</v>
      </c>
      <c r="F454" s="63">
        <f t="shared" si="48"/>
        <v>0</v>
      </c>
      <c r="G454" s="63">
        <f t="shared" si="49"/>
        <v>0</v>
      </c>
      <c r="H454" s="63">
        <f t="shared" si="55"/>
        <v>0</v>
      </c>
      <c r="I454" s="63">
        <f t="shared" si="50"/>
        <v>0</v>
      </c>
      <c r="L454" s="64"/>
      <c r="S454" s="58"/>
      <c r="V454" s="58"/>
    </row>
    <row r="455" spans="1:22">
      <c r="A455" s="56"/>
      <c r="B455" s="56">
        <f t="shared" si="53"/>
        <v>15.208333333333334</v>
      </c>
      <c r="C455" s="56">
        <f t="shared" si="54"/>
        <v>19</v>
      </c>
      <c r="D455" s="56">
        <f t="shared" si="51"/>
        <v>435</v>
      </c>
      <c r="E455" s="63">
        <f t="shared" si="52"/>
        <v>0</v>
      </c>
      <c r="F455" s="63">
        <f t="shared" si="48"/>
        <v>0</v>
      </c>
      <c r="G455" s="63">
        <f t="shared" si="49"/>
        <v>0</v>
      </c>
      <c r="H455" s="63">
        <f t="shared" si="55"/>
        <v>0</v>
      </c>
      <c r="I455" s="63">
        <f t="shared" si="50"/>
        <v>0</v>
      </c>
      <c r="L455" s="64"/>
      <c r="S455" s="58"/>
      <c r="V455" s="58"/>
    </row>
    <row r="456" spans="1:22">
      <c r="A456" s="56"/>
      <c r="B456" s="56">
        <f t="shared" si="53"/>
        <v>15.208333333333334</v>
      </c>
      <c r="C456" s="56">
        <f t="shared" si="54"/>
        <v>19</v>
      </c>
      <c r="D456" s="56">
        <f t="shared" si="51"/>
        <v>436</v>
      </c>
      <c r="E456" s="63">
        <f t="shared" si="52"/>
        <v>0</v>
      </c>
      <c r="F456" s="63">
        <f t="shared" si="48"/>
        <v>0</v>
      </c>
      <c r="G456" s="63">
        <f t="shared" si="49"/>
        <v>0</v>
      </c>
      <c r="H456" s="63">
        <f t="shared" si="55"/>
        <v>0</v>
      </c>
      <c r="I456" s="63">
        <f t="shared" si="50"/>
        <v>0</v>
      </c>
      <c r="L456" s="64"/>
      <c r="S456" s="58"/>
      <c r="V456" s="58"/>
    </row>
    <row r="457" spans="1:22">
      <c r="A457" s="56"/>
      <c r="B457" s="56">
        <f t="shared" si="53"/>
        <v>15.208333333333334</v>
      </c>
      <c r="C457" s="56">
        <f t="shared" si="54"/>
        <v>19</v>
      </c>
      <c r="D457" s="56">
        <f t="shared" si="51"/>
        <v>437</v>
      </c>
      <c r="E457" s="63">
        <f t="shared" si="52"/>
        <v>0</v>
      </c>
      <c r="F457" s="63">
        <f t="shared" si="48"/>
        <v>0</v>
      </c>
      <c r="G457" s="63">
        <f t="shared" si="49"/>
        <v>0</v>
      </c>
      <c r="H457" s="63">
        <f t="shared" si="55"/>
        <v>0</v>
      </c>
      <c r="I457" s="63">
        <f t="shared" si="50"/>
        <v>0</v>
      </c>
      <c r="L457" s="64"/>
      <c r="S457" s="58"/>
      <c r="V457" s="58"/>
    </row>
    <row r="458" spans="1:22">
      <c r="A458" s="56"/>
      <c r="B458" s="56">
        <f t="shared" si="53"/>
        <v>15.208333333333334</v>
      </c>
      <c r="C458" s="56">
        <f t="shared" si="54"/>
        <v>19</v>
      </c>
      <c r="D458" s="56">
        <f t="shared" si="51"/>
        <v>438</v>
      </c>
      <c r="E458" s="63">
        <f t="shared" si="52"/>
        <v>0</v>
      </c>
      <c r="F458" s="63">
        <f t="shared" si="48"/>
        <v>0</v>
      </c>
      <c r="G458" s="63">
        <f t="shared" si="49"/>
        <v>0</v>
      </c>
      <c r="H458" s="63">
        <f t="shared" si="55"/>
        <v>0</v>
      </c>
      <c r="I458" s="63">
        <f t="shared" si="50"/>
        <v>0</v>
      </c>
      <c r="L458" s="64"/>
      <c r="S458" s="58"/>
      <c r="V458" s="58"/>
    </row>
    <row r="459" spans="1:22">
      <c r="A459" s="56"/>
      <c r="B459" s="56">
        <f t="shared" si="53"/>
        <v>15.208333333333334</v>
      </c>
      <c r="C459" s="56">
        <f t="shared" si="54"/>
        <v>19</v>
      </c>
      <c r="D459" s="56">
        <f t="shared" si="51"/>
        <v>439</v>
      </c>
      <c r="E459" s="63">
        <f t="shared" si="52"/>
        <v>0</v>
      </c>
      <c r="F459" s="63">
        <f t="shared" si="48"/>
        <v>0</v>
      </c>
      <c r="G459" s="63">
        <f t="shared" si="49"/>
        <v>0</v>
      </c>
      <c r="H459" s="63">
        <f t="shared" si="55"/>
        <v>0</v>
      </c>
      <c r="I459" s="63">
        <f t="shared" si="50"/>
        <v>0</v>
      </c>
      <c r="L459" s="64"/>
      <c r="S459" s="58"/>
      <c r="V459" s="58"/>
    </row>
    <row r="460" spans="1:22">
      <c r="A460" s="56"/>
      <c r="B460" s="56">
        <f t="shared" si="53"/>
        <v>15.208333333333334</v>
      </c>
      <c r="C460" s="56">
        <f t="shared" si="54"/>
        <v>19</v>
      </c>
      <c r="D460" s="56">
        <f t="shared" si="51"/>
        <v>440</v>
      </c>
      <c r="E460" s="63">
        <f t="shared" si="52"/>
        <v>0</v>
      </c>
      <c r="F460" s="63">
        <f t="shared" si="48"/>
        <v>0</v>
      </c>
      <c r="G460" s="63">
        <f t="shared" si="49"/>
        <v>0</v>
      </c>
      <c r="H460" s="63">
        <f t="shared" si="55"/>
        <v>0</v>
      </c>
      <c r="I460" s="63">
        <f t="shared" si="50"/>
        <v>0</v>
      </c>
      <c r="L460" s="64"/>
      <c r="S460" s="58"/>
      <c r="V460" s="58"/>
    </row>
    <row r="461" spans="1:22">
      <c r="A461" s="56"/>
      <c r="B461" s="56">
        <f t="shared" si="53"/>
        <v>15.208333333333334</v>
      </c>
      <c r="C461" s="56">
        <f t="shared" si="54"/>
        <v>19</v>
      </c>
      <c r="D461" s="56">
        <f t="shared" si="51"/>
        <v>441</v>
      </c>
      <c r="E461" s="63">
        <f t="shared" si="52"/>
        <v>0</v>
      </c>
      <c r="F461" s="63">
        <f t="shared" si="48"/>
        <v>0</v>
      </c>
      <c r="G461" s="63">
        <f t="shared" si="49"/>
        <v>0</v>
      </c>
      <c r="H461" s="63">
        <f t="shared" si="55"/>
        <v>0</v>
      </c>
      <c r="I461" s="63">
        <f t="shared" si="50"/>
        <v>0</v>
      </c>
      <c r="L461" s="64"/>
      <c r="S461" s="58"/>
      <c r="V461" s="58"/>
    </row>
    <row r="462" spans="1:22">
      <c r="A462" s="56"/>
      <c r="B462" s="56">
        <f t="shared" si="53"/>
        <v>15.208333333333334</v>
      </c>
      <c r="C462" s="56">
        <f t="shared" si="54"/>
        <v>19</v>
      </c>
      <c r="D462" s="56">
        <f t="shared" si="51"/>
        <v>442</v>
      </c>
      <c r="E462" s="63">
        <f t="shared" si="52"/>
        <v>0</v>
      </c>
      <c r="F462" s="63">
        <f t="shared" si="48"/>
        <v>0</v>
      </c>
      <c r="G462" s="63">
        <f t="shared" si="49"/>
        <v>0</v>
      </c>
      <c r="H462" s="63">
        <f t="shared" si="55"/>
        <v>0</v>
      </c>
      <c r="I462" s="63">
        <f t="shared" si="50"/>
        <v>0</v>
      </c>
      <c r="L462" s="64"/>
      <c r="S462" s="58"/>
      <c r="V462" s="58"/>
    </row>
    <row r="463" spans="1:22">
      <c r="A463" s="56"/>
      <c r="B463" s="56">
        <f t="shared" si="53"/>
        <v>15.208333333333334</v>
      </c>
      <c r="C463" s="56">
        <f t="shared" si="54"/>
        <v>19</v>
      </c>
      <c r="D463" s="56">
        <f t="shared" si="51"/>
        <v>443</v>
      </c>
      <c r="E463" s="63">
        <f t="shared" si="52"/>
        <v>0</v>
      </c>
      <c r="F463" s="63">
        <f t="shared" si="48"/>
        <v>0</v>
      </c>
      <c r="G463" s="63">
        <f t="shared" si="49"/>
        <v>0</v>
      </c>
      <c r="H463" s="63">
        <f t="shared" si="55"/>
        <v>0</v>
      </c>
      <c r="I463" s="63">
        <f t="shared" si="50"/>
        <v>0</v>
      </c>
      <c r="L463" s="64"/>
      <c r="S463" s="58"/>
      <c r="V463" s="58"/>
    </row>
    <row r="464" spans="1:22">
      <c r="A464" s="56"/>
      <c r="B464" s="56">
        <f t="shared" si="53"/>
        <v>15.208333333333334</v>
      </c>
      <c r="C464" s="56">
        <f t="shared" si="54"/>
        <v>19</v>
      </c>
      <c r="D464" s="56">
        <f t="shared" si="51"/>
        <v>444</v>
      </c>
      <c r="E464" s="63">
        <f t="shared" si="52"/>
        <v>0</v>
      </c>
      <c r="F464" s="63">
        <f t="shared" si="48"/>
        <v>0</v>
      </c>
      <c r="G464" s="63">
        <f t="shared" si="49"/>
        <v>0</v>
      </c>
      <c r="H464" s="63">
        <f t="shared" si="55"/>
        <v>0</v>
      </c>
      <c r="I464" s="63">
        <f t="shared" si="50"/>
        <v>0</v>
      </c>
      <c r="L464" s="64"/>
      <c r="S464" s="58"/>
      <c r="V464" s="58"/>
    </row>
    <row r="465" spans="1:22">
      <c r="A465" s="56"/>
      <c r="B465" s="56">
        <f t="shared" si="53"/>
        <v>15.208333333333334</v>
      </c>
      <c r="C465" s="56">
        <f t="shared" si="54"/>
        <v>19</v>
      </c>
      <c r="D465" s="56">
        <f t="shared" si="51"/>
        <v>445</v>
      </c>
      <c r="E465" s="63">
        <f t="shared" si="52"/>
        <v>0</v>
      </c>
      <c r="F465" s="63">
        <f t="shared" si="48"/>
        <v>0</v>
      </c>
      <c r="G465" s="63">
        <f t="shared" si="49"/>
        <v>0</v>
      </c>
      <c r="H465" s="63">
        <f t="shared" si="55"/>
        <v>0</v>
      </c>
      <c r="I465" s="63">
        <f t="shared" si="50"/>
        <v>0</v>
      </c>
      <c r="L465" s="64"/>
      <c r="S465" s="58"/>
      <c r="V465" s="58"/>
    </row>
    <row r="466" spans="1:22">
      <c r="A466" s="56"/>
      <c r="B466" s="56">
        <f t="shared" si="53"/>
        <v>15.208333333333334</v>
      </c>
      <c r="C466" s="56">
        <f t="shared" si="54"/>
        <v>19</v>
      </c>
      <c r="D466" s="56">
        <f t="shared" si="51"/>
        <v>446</v>
      </c>
      <c r="E466" s="63">
        <f t="shared" si="52"/>
        <v>0</v>
      </c>
      <c r="F466" s="63">
        <f t="shared" si="48"/>
        <v>0</v>
      </c>
      <c r="G466" s="63">
        <f t="shared" si="49"/>
        <v>0</v>
      </c>
      <c r="H466" s="63">
        <f t="shared" si="55"/>
        <v>0</v>
      </c>
      <c r="I466" s="63">
        <f t="shared" si="50"/>
        <v>0</v>
      </c>
      <c r="L466" s="64"/>
      <c r="S466" s="58"/>
      <c r="V466" s="58"/>
    </row>
    <row r="467" spans="1:22">
      <c r="A467" s="56"/>
      <c r="B467" s="56">
        <f t="shared" si="53"/>
        <v>15.208333333333334</v>
      </c>
      <c r="C467" s="56">
        <f t="shared" si="54"/>
        <v>19</v>
      </c>
      <c r="D467" s="56">
        <f t="shared" si="51"/>
        <v>447</v>
      </c>
      <c r="E467" s="63">
        <f t="shared" si="52"/>
        <v>0</v>
      </c>
      <c r="F467" s="63">
        <f t="shared" si="48"/>
        <v>0</v>
      </c>
      <c r="G467" s="63">
        <f t="shared" si="49"/>
        <v>0</v>
      </c>
      <c r="H467" s="63">
        <f t="shared" si="55"/>
        <v>0</v>
      </c>
      <c r="I467" s="63">
        <f t="shared" si="50"/>
        <v>0</v>
      </c>
      <c r="L467" s="64"/>
      <c r="S467" s="58"/>
      <c r="V467" s="58"/>
    </row>
    <row r="468" spans="1:22">
      <c r="A468" s="56"/>
      <c r="B468" s="56">
        <f t="shared" si="53"/>
        <v>15.208333333333334</v>
      </c>
      <c r="C468" s="56">
        <f t="shared" si="54"/>
        <v>19</v>
      </c>
      <c r="D468" s="56">
        <f t="shared" si="51"/>
        <v>448</v>
      </c>
      <c r="E468" s="63">
        <f t="shared" si="52"/>
        <v>0</v>
      </c>
      <c r="F468" s="63">
        <f t="shared" si="48"/>
        <v>0</v>
      </c>
      <c r="G468" s="63">
        <f t="shared" si="49"/>
        <v>0</v>
      </c>
      <c r="H468" s="63">
        <f t="shared" si="55"/>
        <v>0</v>
      </c>
      <c r="I468" s="63">
        <f t="shared" si="50"/>
        <v>0</v>
      </c>
      <c r="L468" s="64"/>
      <c r="S468" s="58"/>
      <c r="V468" s="58"/>
    </row>
    <row r="469" spans="1:22">
      <c r="A469" s="56"/>
      <c r="B469" s="56">
        <f t="shared" si="53"/>
        <v>15.208333333333334</v>
      </c>
      <c r="C469" s="56">
        <f t="shared" si="54"/>
        <v>19</v>
      </c>
      <c r="D469" s="56">
        <f t="shared" si="51"/>
        <v>449</v>
      </c>
      <c r="E469" s="63">
        <f t="shared" si="52"/>
        <v>0</v>
      </c>
      <c r="F469" s="63">
        <f t="shared" ref="F469:F502" si="56">ROUND(E469*$I$8,2)*B469</f>
        <v>0</v>
      </c>
      <c r="G469" s="63">
        <f t="shared" ref="G469:G502" si="57">ROUND(E469*$I$9,2)*B469</f>
        <v>0</v>
      </c>
      <c r="H469" s="63">
        <f t="shared" si="55"/>
        <v>0</v>
      </c>
      <c r="I469" s="63">
        <f t="shared" ref="I469:I502" si="58">SUM(E469:H469)</f>
        <v>0</v>
      </c>
      <c r="L469" s="64"/>
      <c r="S469" s="58"/>
      <c r="V469" s="58"/>
    </row>
    <row r="470" spans="1:22">
      <c r="A470" s="56"/>
      <c r="B470" s="56">
        <f t="shared" si="53"/>
        <v>15.208333333333334</v>
      </c>
      <c r="C470" s="56">
        <f t="shared" si="54"/>
        <v>19</v>
      </c>
      <c r="D470" s="56">
        <f t="shared" ref="D470:D502" si="59">D469+1</f>
        <v>450</v>
      </c>
      <c r="E470" s="63">
        <f t="shared" ref="E470:E502" si="60">I469</f>
        <v>0</v>
      </c>
      <c r="F470" s="63">
        <f t="shared" si="56"/>
        <v>0</v>
      </c>
      <c r="G470" s="63">
        <f t="shared" si="57"/>
        <v>0</v>
      </c>
      <c r="H470" s="63">
        <f t="shared" si="55"/>
        <v>0</v>
      </c>
      <c r="I470" s="63">
        <f t="shared" si="58"/>
        <v>0</v>
      </c>
      <c r="L470" s="64"/>
      <c r="S470" s="58"/>
      <c r="V470" s="58"/>
    </row>
    <row r="471" spans="1:22">
      <c r="A471" s="56"/>
      <c r="B471" s="56">
        <f t="shared" ref="B471:B502" si="61">B470</f>
        <v>15.208333333333334</v>
      </c>
      <c r="C471" s="56">
        <f t="shared" ref="C471:C502" si="62">IF(MOD(D471-1,24)=0,1,0)+C470</f>
        <v>19</v>
      </c>
      <c r="D471" s="56">
        <f t="shared" si="59"/>
        <v>451</v>
      </c>
      <c r="E471" s="63">
        <f t="shared" si="60"/>
        <v>0</v>
      </c>
      <c r="F471" s="63">
        <f t="shared" si="56"/>
        <v>0</v>
      </c>
      <c r="G471" s="63">
        <f t="shared" si="57"/>
        <v>0</v>
      </c>
      <c r="H471" s="63">
        <f t="shared" si="55"/>
        <v>0</v>
      </c>
      <c r="I471" s="63">
        <f t="shared" si="58"/>
        <v>0</v>
      </c>
      <c r="L471" s="64"/>
      <c r="S471" s="58"/>
      <c r="V471" s="58"/>
    </row>
    <row r="472" spans="1:22">
      <c r="A472" s="56"/>
      <c r="B472" s="56">
        <f t="shared" si="61"/>
        <v>15.208333333333334</v>
      </c>
      <c r="C472" s="56">
        <f t="shared" si="62"/>
        <v>19</v>
      </c>
      <c r="D472" s="56">
        <f t="shared" si="59"/>
        <v>452</v>
      </c>
      <c r="E472" s="63">
        <f t="shared" si="60"/>
        <v>0</v>
      </c>
      <c r="F472" s="63">
        <f t="shared" si="56"/>
        <v>0</v>
      </c>
      <c r="G472" s="63">
        <f t="shared" si="57"/>
        <v>0</v>
      </c>
      <c r="H472" s="63">
        <f t="shared" si="55"/>
        <v>0</v>
      </c>
      <c r="I472" s="63">
        <f t="shared" si="58"/>
        <v>0</v>
      </c>
      <c r="L472" s="64"/>
      <c r="S472" s="58"/>
      <c r="V472" s="58"/>
    </row>
    <row r="473" spans="1:22">
      <c r="A473" s="56"/>
      <c r="B473" s="56">
        <f t="shared" si="61"/>
        <v>15.208333333333334</v>
      </c>
      <c r="C473" s="56">
        <f t="shared" si="62"/>
        <v>19</v>
      </c>
      <c r="D473" s="56">
        <f t="shared" si="59"/>
        <v>453</v>
      </c>
      <c r="E473" s="63">
        <f t="shared" si="60"/>
        <v>0</v>
      </c>
      <c r="F473" s="63">
        <f t="shared" si="56"/>
        <v>0</v>
      </c>
      <c r="G473" s="63">
        <f t="shared" si="57"/>
        <v>0</v>
      </c>
      <c r="H473" s="63">
        <f t="shared" si="55"/>
        <v>0</v>
      </c>
      <c r="I473" s="63">
        <f t="shared" si="58"/>
        <v>0</v>
      </c>
      <c r="L473" s="64"/>
      <c r="S473" s="58"/>
      <c r="V473" s="58"/>
    </row>
    <row r="474" spans="1:22">
      <c r="A474" s="56"/>
      <c r="B474" s="56">
        <f t="shared" si="61"/>
        <v>15.208333333333334</v>
      </c>
      <c r="C474" s="56">
        <f t="shared" si="62"/>
        <v>19</v>
      </c>
      <c r="D474" s="56">
        <f t="shared" si="59"/>
        <v>454</v>
      </c>
      <c r="E474" s="63">
        <f t="shared" si="60"/>
        <v>0</v>
      </c>
      <c r="F474" s="63">
        <f t="shared" si="56"/>
        <v>0</v>
      </c>
      <c r="G474" s="63">
        <f t="shared" si="57"/>
        <v>0</v>
      </c>
      <c r="H474" s="63">
        <f t="shared" si="55"/>
        <v>0</v>
      </c>
      <c r="I474" s="63">
        <f t="shared" si="58"/>
        <v>0</v>
      </c>
      <c r="L474" s="64"/>
      <c r="S474" s="58"/>
      <c r="V474" s="58"/>
    </row>
    <row r="475" spans="1:22">
      <c r="A475" s="56"/>
      <c r="B475" s="56">
        <f t="shared" si="61"/>
        <v>15.208333333333334</v>
      </c>
      <c r="C475" s="56">
        <f t="shared" si="62"/>
        <v>19</v>
      </c>
      <c r="D475" s="56">
        <f t="shared" si="59"/>
        <v>455</v>
      </c>
      <c r="E475" s="63">
        <f t="shared" si="60"/>
        <v>0</v>
      </c>
      <c r="F475" s="63">
        <f t="shared" si="56"/>
        <v>0</v>
      </c>
      <c r="G475" s="63">
        <f t="shared" si="57"/>
        <v>0</v>
      </c>
      <c r="H475" s="63">
        <f t="shared" si="55"/>
        <v>0</v>
      </c>
      <c r="I475" s="63">
        <f t="shared" si="58"/>
        <v>0</v>
      </c>
      <c r="L475" s="64"/>
      <c r="S475" s="58"/>
      <c r="V475" s="58"/>
    </row>
    <row r="476" spans="1:22">
      <c r="A476" s="56"/>
      <c r="B476" s="56">
        <f t="shared" si="61"/>
        <v>15.208333333333334</v>
      </c>
      <c r="C476" s="56">
        <f t="shared" si="62"/>
        <v>19</v>
      </c>
      <c r="D476" s="56">
        <f t="shared" si="59"/>
        <v>456</v>
      </c>
      <c r="E476" s="63">
        <f t="shared" si="60"/>
        <v>0</v>
      </c>
      <c r="F476" s="63">
        <f t="shared" si="56"/>
        <v>0</v>
      </c>
      <c r="G476" s="63">
        <f t="shared" si="57"/>
        <v>0</v>
      </c>
      <c r="H476" s="63">
        <f t="shared" ref="H476:H502" si="63">IF(-H475&lt;I475,H475,-SUM(E476:G476))</f>
        <v>0</v>
      </c>
      <c r="I476" s="63">
        <f t="shared" si="58"/>
        <v>0</v>
      </c>
      <c r="L476" s="64"/>
      <c r="S476" s="58"/>
      <c r="V476" s="58"/>
    </row>
    <row r="477" spans="1:22">
      <c r="A477" s="56"/>
      <c r="B477" s="56">
        <f t="shared" si="61"/>
        <v>15.208333333333334</v>
      </c>
      <c r="C477" s="56">
        <f t="shared" si="62"/>
        <v>20</v>
      </c>
      <c r="D477" s="56">
        <f t="shared" si="59"/>
        <v>457</v>
      </c>
      <c r="E477" s="63">
        <f t="shared" si="60"/>
        <v>0</v>
      </c>
      <c r="F477" s="63">
        <f t="shared" si="56"/>
        <v>0</v>
      </c>
      <c r="G477" s="63">
        <f t="shared" si="57"/>
        <v>0</v>
      </c>
      <c r="H477" s="63">
        <f t="shared" si="63"/>
        <v>0</v>
      </c>
      <c r="I477" s="63">
        <f t="shared" si="58"/>
        <v>0</v>
      </c>
      <c r="L477" s="64"/>
      <c r="S477" s="58"/>
      <c r="V477" s="58"/>
    </row>
    <row r="478" spans="1:22">
      <c r="A478" s="56"/>
      <c r="B478" s="56">
        <f t="shared" si="61"/>
        <v>15.208333333333334</v>
      </c>
      <c r="C478" s="56">
        <f t="shared" si="62"/>
        <v>20</v>
      </c>
      <c r="D478" s="56">
        <f t="shared" si="59"/>
        <v>458</v>
      </c>
      <c r="E478" s="63">
        <f t="shared" si="60"/>
        <v>0</v>
      </c>
      <c r="F478" s="63">
        <f t="shared" si="56"/>
        <v>0</v>
      </c>
      <c r="G478" s="63">
        <f t="shared" si="57"/>
        <v>0</v>
      </c>
      <c r="H478" s="63">
        <f t="shared" si="63"/>
        <v>0</v>
      </c>
      <c r="I478" s="63">
        <f t="shared" si="58"/>
        <v>0</v>
      </c>
      <c r="L478" s="64"/>
      <c r="S478" s="58"/>
      <c r="V478" s="58"/>
    </row>
    <row r="479" spans="1:22">
      <c r="A479" s="56"/>
      <c r="B479" s="56">
        <f t="shared" si="61"/>
        <v>15.208333333333334</v>
      </c>
      <c r="C479" s="56">
        <f t="shared" si="62"/>
        <v>20</v>
      </c>
      <c r="D479" s="56">
        <f t="shared" si="59"/>
        <v>459</v>
      </c>
      <c r="E479" s="63">
        <f t="shared" si="60"/>
        <v>0</v>
      </c>
      <c r="F479" s="63">
        <f t="shared" si="56"/>
        <v>0</v>
      </c>
      <c r="G479" s="63">
        <f t="shared" si="57"/>
        <v>0</v>
      </c>
      <c r="H479" s="63">
        <f t="shared" si="63"/>
        <v>0</v>
      </c>
      <c r="I479" s="63">
        <f t="shared" si="58"/>
        <v>0</v>
      </c>
      <c r="L479" s="64"/>
      <c r="S479" s="58"/>
      <c r="V479" s="58"/>
    </row>
    <row r="480" spans="1:22">
      <c r="A480" s="56"/>
      <c r="B480" s="56">
        <f t="shared" si="61"/>
        <v>15.208333333333334</v>
      </c>
      <c r="C480" s="56">
        <f t="shared" si="62"/>
        <v>20</v>
      </c>
      <c r="D480" s="56">
        <f t="shared" si="59"/>
        <v>460</v>
      </c>
      <c r="E480" s="63">
        <f t="shared" si="60"/>
        <v>0</v>
      </c>
      <c r="F480" s="63">
        <f t="shared" si="56"/>
        <v>0</v>
      </c>
      <c r="G480" s="63">
        <f t="shared" si="57"/>
        <v>0</v>
      </c>
      <c r="H480" s="63">
        <f t="shared" si="63"/>
        <v>0</v>
      </c>
      <c r="I480" s="63">
        <f t="shared" si="58"/>
        <v>0</v>
      </c>
      <c r="L480" s="64"/>
      <c r="S480" s="58"/>
      <c r="V480" s="58"/>
    </row>
    <row r="481" spans="1:22">
      <c r="A481" s="56"/>
      <c r="B481" s="56">
        <f t="shared" si="61"/>
        <v>15.208333333333334</v>
      </c>
      <c r="C481" s="56">
        <f t="shared" si="62"/>
        <v>20</v>
      </c>
      <c r="D481" s="56">
        <f t="shared" si="59"/>
        <v>461</v>
      </c>
      <c r="E481" s="63">
        <f t="shared" si="60"/>
        <v>0</v>
      </c>
      <c r="F481" s="63">
        <f t="shared" si="56"/>
        <v>0</v>
      </c>
      <c r="G481" s="63">
        <f t="shared" si="57"/>
        <v>0</v>
      </c>
      <c r="H481" s="63">
        <f t="shared" si="63"/>
        <v>0</v>
      </c>
      <c r="I481" s="63">
        <f t="shared" si="58"/>
        <v>0</v>
      </c>
      <c r="L481" s="64"/>
      <c r="S481" s="58"/>
      <c r="V481" s="58"/>
    </row>
    <row r="482" spans="1:22">
      <c r="A482" s="56"/>
      <c r="B482" s="56">
        <f t="shared" si="61"/>
        <v>15.208333333333334</v>
      </c>
      <c r="C482" s="56">
        <f t="shared" si="62"/>
        <v>20</v>
      </c>
      <c r="D482" s="56">
        <f t="shared" si="59"/>
        <v>462</v>
      </c>
      <c r="E482" s="63">
        <f t="shared" si="60"/>
        <v>0</v>
      </c>
      <c r="F482" s="63">
        <f t="shared" si="56"/>
        <v>0</v>
      </c>
      <c r="G482" s="63">
        <f t="shared" si="57"/>
        <v>0</v>
      </c>
      <c r="H482" s="63">
        <f t="shared" si="63"/>
        <v>0</v>
      </c>
      <c r="I482" s="63">
        <f t="shared" si="58"/>
        <v>0</v>
      </c>
      <c r="L482" s="64"/>
      <c r="S482" s="58"/>
      <c r="V482" s="58"/>
    </row>
    <row r="483" spans="1:22">
      <c r="A483" s="56"/>
      <c r="B483" s="56">
        <f t="shared" si="61"/>
        <v>15.208333333333334</v>
      </c>
      <c r="C483" s="56">
        <f t="shared" si="62"/>
        <v>20</v>
      </c>
      <c r="D483" s="56">
        <f t="shared" si="59"/>
        <v>463</v>
      </c>
      <c r="E483" s="63">
        <f t="shared" si="60"/>
        <v>0</v>
      </c>
      <c r="F483" s="63">
        <f t="shared" si="56"/>
        <v>0</v>
      </c>
      <c r="G483" s="63">
        <f t="shared" si="57"/>
        <v>0</v>
      </c>
      <c r="H483" s="63">
        <f t="shared" si="63"/>
        <v>0</v>
      </c>
      <c r="I483" s="63">
        <f t="shared" si="58"/>
        <v>0</v>
      </c>
      <c r="L483" s="64"/>
      <c r="S483" s="58"/>
      <c r="V483" s="58"/>
    </row>
    <row r="484" spans="1:22">
      <c r="A484" s="56"/>
      <c r="B484" s="56">
        <f t="shared" si="61"/>
        <v>15.208333333333334</v>
      </c>
      <c r="C484" s="56">
        <f t="shared" si="62"/>
        <v>20</v>
      </c>
      <c r="D484" s="56">
        <f t="shared" si="59"/>
        <v>464</v>
      </c>
      <c r="E484" s="63">
        <f t="shared" si="60"/>
        <v>0</v>
      </c>
      <c r="F484" s="63">
        <f t="shared" si="56"/>
        <v>0</v>
      </c>
      <c r="G484" s="63">
        <f t="shared" si="57"/>
        <v>0</v>
      </c>
      <c r="H484" s="63">
        <f t="shared" si="63"/>
        <v>0</v>
      </c>
      <c r="I484" s="63">
        <f t="shared" si="58"/>
        <v>0</v>
      </c>
      <c r="L484" s="64"/>
      <c r="S484" s="58"/>
      <c r="V484" s="58"/>
    </row>
    <row r="485" spans="1:22">
      <c r="A485" s="56"/>
      <c r="B485" s="56">
        <f t="shared" si="61"/>
        <v>15.208333333333334</v>
      </c>
      <c r="C485" s="56">
        <f t="shared" si="62"/>
        <v>20</v>
      </c>
      <c r="D485" s="56">
        <f t="shared" si="59"/>
        <v>465</v>
      </c>
      <c r="E485" s="63">
        <f t="shared" si="60"/>
        <v>0</v>
      </c>
      <c r="F485" s="63">
        <f t="shared" si="56"/>
        <v>0</v>
      </c>
      <c r="G485" s="63">
        <f t="shared" si="57"/>
        <v>0</v>
      </c>
      <c r="H485" s="63">
        <f t="shared" si="63"/>
        <v>0</v>
      </c>
      <c r="I485" s="63">
        <f t="shared" si="58"/>
        <v>0</v>
      </c>
      <c r="L485" s="64"/>
      <c r="S485" s="58"/>
      <c r="V485" s="58"/>
    </row>
    <row r="486" spans="1:22">
      <c r="A486" s="56"/>
      <c r="B486" s="56">
        <f t="shared" si="61"/>
        <v>15.208333333333334</v>
      </c>
      <c r="C486" s="56">
        <f t="shared" si="62"/>
        <v>20</v>
      </c>
      <c r="D486" s="56">
        <f t="shared" si="59"/>
        <v>466</v>
      </c>
      <c r="E486" s="63">
        <f t="shared" si="60"/>
        <v>0</v>
      </c>
      <c r="F486" s="63">
        <f t="shared" si="56"/>
        <v>0</v>
      </c>
      <c r="G486" s="63">
        <f t="shared" si="57"/>
        <v>0</v>
      </c>
      <c r="H486" s="63">
        <f t="shared" si="63"/>
        <v>0</v>
      </c>
      <c r="I486" s="63">
        <f t="shared" si="58"/>
        <v>0</v>
      </c>
      <c r="L486" s="64"/>
      <c r="S486" s="58"/>
      <c r="V486" s="58"/>
    </row>
    <row r="487" spans="1:22">
      <c r="A487" s="56"/>
      <c r="B487" s="56">
        <f t="shared" si="61"/>
        <v>15.208333333333334</v>
      </c>
      <c r="C487" s="56">
        <f t="shared" si="62"/>
        <v>20</v>
      </c>
      <c r="D487" s="56">
        <f t="shared" si="59"/>
        <v>467</v>
      </c>
      <c r="E487" s="63">
        <f t="shared" si="60"/>
        <v>0</v>
      </c>
      <c r="F487" s="63">
        <f t="shared" si="56"/>
        <v>0</v>
      </c>
      <c r="G487" s="63">
        <f t="shared" si="57"/>
        <v>0</v>
      </c>
      <c r="H487" s="63">
        <f t="shared" si="63"/>
        <v>0</v>
      </c>
      <c r="I487" s="63">
        <f t="shared" si="58"/>
        <v>0</v>
      </c>
      <c r="L487" s="64"/>
      <c r="S487" s="58"/>
      <c r="V487" s="58"/>
    </row>
    <row r="488" spans="1:22">
      <c r="A488" s="56"/>
      <c r="B488" s="56">
        <f t="shared" si="61"/>
        <v>15.208333333333334</v>
      </c>
      <c r="C488" s="56">
        <f t="shared" si="62"/>
        <v>20</v>
      </c>
      <c r="D488" s="56">
        <f t="shared" si="59"/>
        <v>468</v>
      </c>
      <c r="E488" s="63">
        <f t="shared" si="60"/>
        <v>0</v>
      </c>
      <c r="F488" s="63">
        <f t="shared" si="56"/>
        <v>0</v>
      </c>
      <c r="G488" s="63">
        <f t="shared" si="57"/>
        <v>0</v>
      </c>
      <c r="H488" s="63">
        <f t="shared" si="63"/>
        <v>0</v>
      </c>
      <c r="I488" s="63">
        <f t="shared" si="58"/>
        <v>0</v>
      </c>
      <c r="L488" s="64"/>
      <c r="S488" s="58"/>
      <c r="V488" s="58"/>
    </row>
    <row r="489" spans="1:22">
      <c r="A489" s="56"/>
      <c r="B489" s="56">
        <f t="shared" si="61"/>
        <v>15.208333333333334</v>
      </c>
      <c r="C489" s="56">
        <f t="shared" si="62"/>
        <v>20</v>
      </c>
      <c r="D489" s="56">
        <f t="shared" si="59"/>
        <v>469</v>
      </c>
      <c r="E489" s="63">
        <f t="shared" si="60"/>
        <v>0</v>
      </c>
      <c r="F489" s="63">
        <f t="shared" si="56"/>
        <v>0</v>
      </c>
      <c r="G489" s="63">
        <f t="shared" si="57"/>
        <v>0</v>
      </c>
      <c r="H489" s="63">
        <f t="shared" si="63"/>
        <v>0</v>
      </c>
      <c r="I489" s="63">
        <f t="shared" si="58"/>
        <v>0</v>
      </c>
      <c r="L489" s="64"/>
      <c r="S489" s="58"/>
      <c r="V489" s="58"/>
    </row>
    <row r="490" spans="1:22">
      <c r="A490" s="56"/>
      <c r="B490" s="56">
        <f t="shared" si="61"/>
        <v>15.208333333333334</v>
      </c>
      <c r="C490" s="56">
        <f t="shared" si="62"/>
        <v>20</v>
      </c>
      <c r="D490" s="56">
        <f t="shared" si="59"/>
        <v>470</v>
      </c>
      <c r="E490" s="63">
        <f t="shared" si="60"/>
        <v>0</v>
      </c>
      <c r="F490" s="63">
        <f t="shared" si="56"/>
        <v>0</v>
      </c>
      <c r="G490" s="63">
        <f t="shared" si="57"/>
        <v>0</v>
      </c>
      <c r="H490" s="63">
        <f t="shared" si="63"/>
        <v>0</v>
      </c>
      <c r="I490" s="63">
        <f t="shared" si="58"/>
        <v>0</v>
      </c>
      <c r="L490" s="64"/>
      <c r="S490" s="58"/>
      <c r="V490" s="58"/>
    </row>
    <row r="491" spans="1:22">
      <c r="A491" s="56"/>
      <c r="B491" s="56">
        <f t="shared" si="61"/>
        <v>15.208333333333334</v>
      </c>
      <c r="C491" s="56">
        <f t="shared" si="62"/>
        <v>20</v>
      </c>
      <c r="D491" s="56">
        <f t="shared" si="59"/>
        <v>471</v>
      </c>
      <c r="E491" s="63">
        <f t="shared" si="60"/>
        <v>0</v>
      </c>
      <c r="F491" s="63">
        <f t="shared" si="56"/>
        <v>0</v>
      </c>
      <c r="G491" s="63">
        <f t="shared" si="57"/>
        <v>0</v>
      </c>
      <c r="H491" s="63">
        <f t="shared" si="63"/>
        <v>0</v>
      </c>
      <c r="I491" s="63">
        <f t="shared" si="58"/>
        <v>0</v>
      </c>
      <c r="L491" s="64"/>
      <c r="S491" s="58"/>
      <c r="V491" s="58"/>
    </row>
    <row r="492" spans="1:22">
      <c r="A492" s="56"/>
      <c r="B492" s="56">
        <f t="shared" si="61"/>
        <v>15.208333333333334</v>
      </c>
      <c r="C492" s="56">
        <f t="shared" si="62"/>
        <v>20</v>
      </c>
      <c r="D492" s="56">
        <f t="shared" si="59"/>
        <v>472</v>
      </c>
      <c r="E492" s="63">
        <f t="shared" si="60"/>
        <v>0</v>
      </c>
      <c r="F492" s="63">
        <f t="shared" si="56"/>
        <v>0</v>
      </c>
      <c r="G492" s="63">
        <f t="shared" si="57"/>
        <v>0</v>
      </c>
      <c r="H492" s="63">
        <f t="shared" si="63"/>
        <v>0</v>
      </c>
      <c r="I492" s="63">
        <f t="shared" si="58"/>
        <v>0</v>
      </c>
      <c r="L492" s="64"/>
      <c r="S492" s="70"/>
      <c r="T492" s="71"/>
      <c r="U492" s="71"/>
      <c r="V492" s="58"/>
    </row>
    <row r="493" spans="1:22">
      <c r="A493" s="56"/>
      <c r="B493" s="56">
        <f t="shared" si="61"/>
        <v>15.208333333333334</v>
      </c>
      <c r="C493" s="56">
        <f t="shared" si="62"/>
        <v>20</v>
      </c>
      <c r="D493" s="56">
        <f t="shared" si="59"/>
        <v>473</v>
      </c>
      <c r="E493" s="63">
        <f t="shared" si="60"/>
        <v>0</v>
      </c>
      <c r="F493" s="63">
        <f t="shared" si="56"/>
        <v>0</v>
      </c>
      <c r="G493" s="63">
        <f t="shared" si="57"/>
        <v>0</v>
      </c>
      <c r="H493" s="63">
        <f t="shared" si="63"/>
        <v>0</v>
      </c>
      <c r="I493" s="63">
        <f t="shared" si="58"/>
        <v>0</v>
      </c>
      <c r="L493" s="64"/>
      <c r="S493" s="58"/>
      <c r="V493" s="58"/>
    </row>
    <row r="494" spans="1:22">
      <c r="A494" s="56"/>
      <c r="B494" s="56">
        <f t="shared" si="61"/>
        <v>15.208333333333334</v>
      </c>
      <c r="C494" s="56">
        <f t="shared" si="62"/>
        <v>20</v>
      </c>
      <c r="D494" s="56">
        <f t="shared" si="59"/>
        <v>474</v>
      </c>
      <c r="E494" s="63">
        <f t="shared" si="60"/>
        <v>0</v>
      </c>
      <c r="F494" s="63">
        <f t="shared" si="56"/>
        <v>0</v>
      </c>
      <c r="G494" s="63">
        <f t="shared" si="57"/>
        <v>0</v>
      </c>
      <c r="H494" s="63">
        <f t="shared" si="63"/>
        <v>0</v>
      </c>
      <c r="I494" s="63">
        <f t="shared" si="58"/>
        <v>0</v>
      </c>
      <c r="L494" s="64"/>
      <c r="S494" s="58"/>
      <c r="V494" s="58"/>
    </row>
    <row r="495" spans="1:22">
      <c r="A495" s="56"/>
      <c r="B495" s="56">
        <f t="shared" si="61"/>
        <v>15.208333333333334</v>
      </c>
      <c r="C495" s="56">
        <f t="shared" si="62"/>
        <v>20</v>
      </c>
      <c r="D495" s="56">
        <f t="shared" si="59"/>
        <v>475</v>
      </c>
      <c r="E495" s="63">
        <f t="shared" si="60"/>
        <v>0</v>
      </c>
      <c r="F495" s="63">
        <f t="shared" si="56"/>
        <v>0</v>
      </c>
      <c r="G495" s="63">
        <f t="shared" si="57"/>
        <v>0</v>
      </c>
      <c r="H495" s="63">
        <f t="shared" si="63"/>
        <v>0</v>
      </c>
      <c r="I495" s="63">
        <f t="shared" si="58"/>
        <v>0</v>
      </c>
      <c r="L495" s="64"/>
      <c r="S495" s="58"/>
      <c r="V495" s="58"/>
    </row>
    <row r="496" spans="1:22">
      <c r="A496" s="56"/>
      <c r="B496" s="56">
        <f t="shared" si="61"/>
        <v>15.208333333333334</v>
      </c>
      <c r="C496" s="56">
        <f t="shared" si="62"/>
        <v>20</v>
      </c>
      <c r="D496" s="56">
        <f t="shared" si="59"/>
        <v>476</v>
      </c>
      <c r="E496" s="63">
        <f t="shared" si="60"/>
        <v>0</v>
      </c>
      <c r="F496" s="63">
        <f t="shared" si="56"/>
        <v>0</v>
      </c>
      <c r="G496" s="63">
        <f t="shared" si="57"/>
        <v>0</v>
      </c>
      <c r="H496" s="63">
        <f t="shared" si="63"/>
        <v>0</v>
      </c>
      <c r="I496" s="63">
        <f t="shared" si="58"/>
        <v>0</v>
      </c>
      <c r="L496" s="64"/>
      <c r="S496" s="58"/>
      <c r="V496" s="58"/>
    </row>
    <row r="497" spans="1:22">
      <c r="A497" s="56"/>
      <c r="B497" s="56">
        <f t="shared" si="61"/>
        <v>15.208333333333334</v>
      </c>
      <c r="C497" s="56">
        <f t="shared" si="62"/>
        <v>20</v>
      </c>
      <c r="D497" s="56">
        <f t="shared" si="59"/>
        <v>477</v>
      </c>
      <c r="E497" s="63">
        <f t="shared" si="60"/>
        <v>0</v>
      </c>
      <c r="F497" s="63">
        <f t="shared" si="56"/>
        <v>0</v>
      </c>
      <c r="G497" s="63">
        <f t="shared" si="57"/>
        <v>0</v>
      </c>
      <c r="H497" s="63">
        <f t="shared" si="63"/>
        <v>0</v>
      </c>
      <c r="I497" s="63">
        <f t="shared" si="58"/>
        <v>0</v>
      </c>
      <c r="L497" s="64"/>
      <c r="S497" s="58"/>
      <c r="V497" s="58"/>
    </row>
    <row r="498" spans="1:22">
      <c r="A498" s="56"/>
      <c r="B498" s="56">
        <f t="shared" si="61"/>
        <v>15.208333333333334</v>
      </c>
      <c r="C498" s="56">
        <f t="shared" si="62"/>
        <v>20</v>
      </c>
      <c r="D498" s="56">
        <f t="shared" si="59"/>
        <v>478</v>
      </c>
      <c r="E498" s="63">
        <f t="shared" si="60"/>
        <v>0</v>
      </c>
      <c r="F498" s="63">
        <f t="shared" si="56"/>
        <v>0</v>
      </c>
      <c r="G498" s="63">
        <f t="shared" si="57"/>
        <v>0</v>
      </c>
      <c r="H498" s="63">
        <f t="shared" si="63"/>
        <v>0</v>
      </c>
      <c r="I498" s="63">
        <f t="shared" si="58"/>
        <v>0</v>
      </c>
      <c r="L498" s="64"/>
      <c r="S498" s="58"/>
      <c r="V498" s="58"/>
    </row>
    <row r="499" spans="1:22">
      <c r="A499" s="56"/>
      <c r="B499" s="56">
        <f t="shared" si="61"/>
        <v>15.208333333333334</v>
      </c>
      <c r="C499" s="56">
        <f t="shared" si="62"/>
        <v>20</v>
      </c>
      <c r="D499" s="56">
        <f t="shared" si="59"/>
        <v>479</v>
      </c>
      <c r="E499" s="63">
        <f t="shared" si="60"/>
        <v>0</v>
      </c>
      <c r="F499" s="63">
        <f t="shared" si="56"/>
        <v>0</v>
      </c>
      <c r="G499" s="63">
        <f t="shared" si="57"/>
        <v>0</v>
      </c>
      <c r="H499" s="63">
        <f t="shared" si="63"/>
        <v>0</v>
      </c>
      <c r="I499" s="63">
        <f t="shared" si="58"/>
        <v>0</v>
      </c>
      <c r="L499" s="64"/>
      <c r="S499" s="58"/>
      <c r="V499" s="58"/>
    </row>
    <row r="500" spans="1:22">
      <c r="A500" s="56"/>
      <c r="B500" s="56">
        <f t="shared" si="61"/>
        <v>15.208333333333334</v>
      </c>
      <c r="C500" s="56">
        <f t="shared" si="62"/>
        <v>20</v>
      </c>
      <c r="D500" s="56">
        <f t="shared" si="59"/>
        <v>480</v>
      </c>
      <c r="E500" s="63">
        <f t="shared" si="60"/>
        <v>0</v>
      </c>
      <c r="F500" s="63">
        <f t="shared" si="56"/>
        <v>0</v>
      </c>
      <c r="G500" s="63">
        <f t="shared" si="57"/>
        <v>0</v>
      </c>
      <c r="H500" s="63">
        <f t="shared" si="63"/>
        <v>0</v>
      </c>
      <c r="I500" s="63">
        <f t="shared" si="58"/>
        <v>0</v>
      </c>
      <c r="L500" s="64"/>
      <c r="S500" s="58"/>
      <c r="V500" s="58"/>
    </row>
    <row r="501" spans="1:22">
      <c r="A501" s="56"/>
      <c r="B501" s="56">
        <f t="shared" si="61"/>
        <v>15.208333333333334</v>
      </c>
      <c r="C501" s="56">
        <f t="shared" si="62"/>
        <v>21</v>
      </c>
      <c r="D501" s="56">
        <f t="shared" si="59"/>
        <v>481</v>
      </c>
      <c r="E501" s="63">
        <f t="shared" si="60"/>
        <v>0</v>
      </c>
      <c r="F501" s="63">
        <f t="shared" si="56"/>
        <v>0</v>
      </c>
      <c r="G501" s="63">
        <f t="shared" si="57"/>
        <v>0</v>
      </c>
      <c r="H501" s="63">
        <f t="shared" si="63"/>
        <v>0</v>
      </c>
      <c r="I501" s="63">
        <f t="shared" si="58"/>
        <v>0</v>
      </c>
      <c r="L501" s="64"/>
      <c r="S501" s="58"/>
      <c r="V501" s="58"/>
    </row>
    <row r="502" spans="1:22">
      <c r="A502" s="56"/>
      <c r="B502" s="56">
        <f t="shared" si="61"/>
        <v>15.208333333333334</v>
      </c>
      <c r="C502" s="56">
        <f t="shared" si="62"/>
        <v>21</v>
      </c>
      <c r="D502" s="56">
        <f t="shared" si="59"/>
        <v>482</v>
      </c>
      <c r="E502" s="63">
        <f t="shared" si="60"/>
        <v>0</v>
      </c>
      <c r="F502" s="63">
        <f t="shared" si="56"/>
        <v>0</v>
      </c>
      <c r="G502" s="63">
        <f t="shared" si="57"/>
        <v>0</v>
      </c>
      <c r="H502" s="63">
        <f t="shared" si="63"/>
        <v>0</v>
      </c>
      <c r="I502" s="63">
        <f t="shared" si="58"/>
        <v>0</v>
      </c>
      <c r="L502" s="64"/>
      <c r="S502" s="58"/>
      <c r="V502" s="58"/>
    </row>
    <row r="503" spans="1:22">
      <c r="S503" s="58"/>
      <c r="V503" s="58"/>
    </row>
    <row r="504" spans="1:22">
      <c r="S504" s="58"/>
      <c r="V504" s="58"/>
    </row>
    <row r="505" spans="1:22">
      <c r="S505" s="58"/>
      <c r="V505" s="58"/>
    </row>
    <row r="506" spans="1:22">
      <c r="S506" s="68"/>
      <c r="T506" s="69"/>
      <c r="U506" s="69"/>
      <c r="V506" s="58"/>
    </row>
    <row r="507" spans="1:22">
      <c r="S507" s="68"/>
      <c r="T507" s="69"/>
      <c r="U507" s="69"/>
      <c r="V507" s="58"/>
    </row>
    <row r="508" spans="1:22">
      <c r="S508" s="68"/>
      <c r="T508" s="69"/>
      <c r="U508" s="69"/>
      <c r="V508" s="58"/>
    </row>
    <row r="509" spans="1:22">
      <c r="S509" s="70"/>
      <c r="T509" s="71"/>
      <c r="U509" s="71"/>
      <c r="V509" s="58"/>
    </row>
    <row r="510" spans="1:22">
      <c r="S510" s="58"/>
      <c r="V510" s="58"/>
    </row>
    <row r="511" spans="1:22">
      <c r="S511" s="58"/>
      <c r="V511" s="58"/>
    </row>
    <row r="512" spans="1:22">
      <c r="S512" s="58"/>
      <c r="V512" s="58"/>
    </row>
    <row r="513" spans="19:22">
      <c r="S513" s="58"/>
      <c r="V513" s="58"/>
    </row>
    <row r="514" spans="19:22">
      <c r="S514" s="58"/>
      <c r="V514" s="58"/>
    </row>
    <row r="515" spans="19:22">
      <c r="S515" s="58"/>
      <c r="V515" s="58"/>
    </row>
    <row r="516" spans="19:22">
      <c r="S516" s="58"/>
      <c r="V516" s="58"/>
    </row>
    <row r="517" spans="19:22">
      <c r="S517" s="58"/>
      <c r="V517" s="58"/>
    </row>
    <row r="518" spans="19:22">
      <c r="S518" s="58"/>
      <c r="V518" s="58"/>
    </row>
    <row r="519" spans="19:22">
      <c r="S519" s="58"/>
      <c r="V519" s="58"/>
    </row>
    <row r="520" spans="19:22">
      <c r="S520" s="58"/>
      <c r="V520" s="58"/>
    </row>
    <row r="521" spans="19:22">
      <c r="S521" s="58"/>
      <c r="V521" s="58"/>
    </row>
    <row r="522" spans="19:22">
      <c r="S522" s="58"/>
      <c r="V522" s="58"/>
    </row>
    <row r="523" spans="19:22">
      <c r="S523" s="58"/>
      <c r="V523" s="58"/>
    </row>
    <row r="524" spans="19:22">
      <c r="S524" s="58"/>
      <c r="V524" s="58"/>
    </row>
    <row r="525" spans="19:22">
      <c r="S525" s="58"/>
      <c r="V525" s="58"/>
    </row>
    <row r="526" spans="19:22">
      <c r="S526" s="58"/>
      <c r="V526" s="58"/>
    </row>
    <row r="527" spans="19:22">
      <c r="S527" s="58"/>
      <c r="V527" s="58"/>
    </row>
    <row r="528" spans="19:22">
      <c r="S528" s="58"/>
      <c r="V528" s="58"/>
    </row>
    <row r="529" spans="19:22">
      <c r="S529" s="58"/>
      <c r="V529" s="58"/>
    </row>
    <row r="530" spans="19:22">
      <c r="S530" s="58"/>
      <c r="V530" s="58"/>
    </row>
    <row r="531" spans="19:22">
      <c r="S531" s="58"/>
      <c r="V531" s="58"/>
    </row>
    <row r="532" spans="19:22">
      <c r="S532" s="70"/>
      <c r="T532" s="71"/>
      <c r="U532" s="71"/>
      <c r="V532" s="58"/>
    </row>
    <row r="533" spans="19:22">
      <c r="S533" s="58"/>
      <c r="V533" s="58"/>
    </row>
    <row r="534" spans="19:22">
      <c r="S534" s="58"/>
      <c r="V534" s="58"/>
    </row>
    <row r="535" spans="19:22">
      <c r="S535" s="58"/>
      <c r="V535" s="58"/>
    </row>
    <row r="536" spans="19:22">
      <c r="S536" s="58"/>
      <c r="V536" s="58"/>
    </row>
    <row r="537" spans="19:22">
      <c r="S537" s="58"/>
      <c r="V537" s="58"/>
    </row>
    <row r="538" spans="19:22">
      <c r="S538" s="58"/>
      <c r="V538" s="58"/>
    </row>
    <row r="539" spans="19:22">
      <c r="S539" s="58"/>
      <c r="V539" s="58"/>
    </row>
    <row r="540" spans="19:22">
      <c r="S540" s="58"/>
      <c r="V540" s="58"/>
    </row>
    <row r="541" spans="19:22">
      <c r="S541" s="58"/>
      <c r="V541" s="58"/>
    </row>
    <row r="542" spans="19:22">
      <c r="S542" s="58"/>
      <c r="V542" s="58"/>
    </row>
    <row r="543" spans="19:22">
      <c r="S543" s="58"/>
      <c r="V543" s="58"/>
    </row>
    <row r="544" spans="19:22">
      <c r="S544" s="58"/>
      <c r="V544" s="58"/>
    </row>
    <row r="545" spans="19:22">
      <c r="S545" s="70"/>
      <c r="T545" s="71"/>
      <c r="U545" s="71"/>
      <c r="V545" s="58"/>
    </row>
    <row r="546" spans="19:22">
      <c r="S546" s="58"/>
      <c r="V546" s="58"/>
    </row>
    <row r="547" spans="19:22">
      <c r="S547" s="58"/>
      <c r="V547" s="58"/>
    </row>
    <row r="548" spans="19:22">
      <c r="S548" s="58"/>
      <c r="V548" s="58"/>
    </row>
    <row r="549" spans="19:22">
      <c r="S549" s="58"/>
      <c r="V549" s="58"/>
    </row>
    <row r="550" spans="19:22">
      <c r="S550" s="58"/>
      <c r="V550" s="58"/>
    </row>
    <row r="551" spans="19:22">
      <c r="S551" s="58"/>
      <c r="V551" s="58"/>
    </row>
    <row r="552" spans="19:22">
      <c r="S552" s="58"/>
      <c r="V552" s="58"/>
    </row>
    <row r="553" spans="19:22">
      <c r="S553" s="58"/>
      <c r="V553" s="58"/>
    </row>
    <row r="554" spans="19:22">
      <c r="S554" s="58"/>
      <c r="V554" s="58"/>
    </row>
    <row r="555" spans="19:22">
      <c r="S555" s="58"/>
      <c r="V555" s="58"/>
    </row>
    <row r="556" spans="19:22">
      <c r="S556" s="58"/>
      <c r="V556" s="58"/>
    </row>
    <row r="557" spans="19:22">
      <c r="S557" s="58"/>
      <c r="V557" s="58"/>
    </row>
    <row r="558" spans="19:22">
      <c r="S558" s="58"/>
      <c r="V558" s="58"/>
    </row>
    <row r="559" spans="19:22">
      <c r="S559" s="58"/>
      <c r="V559" s="58"/>
    </row>
    <row r="560" spans="19:22">
      <c r="S560" s="58"/>
      <c r="V560" s="58"/>
    </row>
    <row r="561" spans="19:22">
      <c r="S561" s="58"/>
      <c r="V561" s="58"/>
    </row>
    <row r="562" spans="19:22">
      <c r="S562" s="58"/>
      <c r="V562" s="58"/>
    </row>
    <row r="563" spans="19:22">
      <c r="S563" s="58"/>
      <c r="V563" s="58"/>
    </row>
    <row r="564" spans="19:22">
      <c r="S564" s="58"/>
      <c r="V564" s="58"/>
    </row>
    <row r="565" spans="19:22">
      <c r="S565" s="58"/>
      <c r="V565" s="58"/>
    </row>
    <row r="566" spans="19:22">
      <c r="S566" s="58"/>
      <c r="V566" s="58"/>
    </row>
    <row r="567" spans="19:22">
      <c r="S567" s="58"/>
      <c r="V567" s="58"/>
    </row>
    <row r="568" spans="19:22">
      <c r="S568" s="58"/>
      <c r="V568" s="58"/>
    </row>
    <row r="569" spans="19:22">
      <c r="S569" s="58"/>
      <c r="V569" s="58"/>
    </row>
    <row r="570" spans="19:22">
      <c r="S570" s="58"/>
      <c r="V570" s="58"/>
    </row>
    <row r="571" spans="19:22">
      <c r="S571" s="58"/>
      <c r="V571" s="58"/>
    </row>
    <row r="572" spans="19:22">
      <c r="S572" s="58"/>
      <c r="V572" s="58"/>
    </row>
    <row r="573" spans="19:22">
      <c r="S573" s="58"/>
      <c r="V573" s="58"/>
    </row>
    <row r="574" spans="19:22">
      <c r="S574" s="58"/>
      <c r="V574" s="58"/>
    </row>
    <row r="575" spans="19:22">
      <c r="S575" s="58"/>
      <c r="V575" s="58"/>
    </row>
    <row r="576" spans="19:22">
      <c r="S576" s="58"/>
      <c r="V576" s="58"/>
    </row>
    <row r="577" spans="19:22">
      <c r="S577" s="58"/>
      <c r="V577" s="58"/>
    </row>
    <row r="578" spans="19:22">
      <c r="S578" s="58"/>
      <c r="V578" s="58"/>
    </row>
    <row r="579" spans="19:22">
      <c r="S579" s="58"/>
      <c r="V579" s="58"/>
    </row>
    <row r="580" spans="19:22">
      <c r="S580" s="58"/>
      <c r="V580" s="58"/>
    </row>
    <row r="581" spans="19:22">
      <c r="S581" s="58"/>
      <c r="V581" s="58"/>
    </row>
    <row r="582" spans="19:22">
      <c r="S582" s="58"/>
      <c r="V582" s="58"/>
    </row>
    <row r="583" spans="19:22">
      <c r="S583" s="58"/>
      <c r="V583" s="58"/>
    </row>
    <row r="584" spans="19:22">
      <c r="S584" s="58"/>
      <c r="V584" s="58"/>
    </row>
    <row r="585" spans="19:22">
      <c r="S585" s="58"/>
      <c r="V585" s="58"/>
    </row>
    <row r="586" spans="19:22">
      <c r="S586" s="58"/>
      <c r="V586" s="58"/>
    </row>
    <row r="587" spans="19:22">
      <c r="S587" s="58"/>
      <c r="V587" s="58"/>
    </row>
    <row r="588" spans="19:22">
      <c r="S588" s="58"/>
      <c r="V588" s="58"/>
    </row>
    <row r="589" spans="19:22">
      <c r="S589" s="58"/>
      <c r="V589" s="58"/>
    </row>
    <row r="590" spans="19:22">
      <c r="S590" s="58"/>
      <c r="V590" s="58"/>
    </row>
    <row r="591" spans="19:22">
      <c r="S591" s="58"/>
      <c r="V591" s="58"/>
    </row>
    <row r="592" spans="19:22">
      <c r="S592" s="58"/>
      <c r="V592" s="58"/>
    </row>
    <row r="593" spans="19:22">
      <c r="S593" s="58"/>
      <c r="V593" s="58"/>
    </row>
    <row r="594" spans="19:22">
      <c r="S594" s="58"/>
      <c r="V594" s="58"/>
    </row>
    <row r="595" spans="19:22">
      <c r="S595" s="58"/>
      <c r="V595" s="58"/>
    </row>
    <row r="596" spans="19:22">
      <c r="S596" s="58"/>
      <c r="V596" s="58"/>
    </row>
    <row r="597" spans="19:22">
      <c r="S597" s="58"/>
      <c r="V597" s="58"/>
    </row>
    <row r="598" spans="19:22">
      <c r="S598" s="58"/>
      <c r="V598" s="58"/>
    </row>
    <row r="599" spans="19:22">
      <c r="S599" s="58"/>
      <c r="V599" s="58"/>
    </row>
    <row r="600" spans="19:22">
      <c r="S600" s="58"/>
      <c r="V600" s="58"/>
    </row>
    <row r="601" spans="19:22">
      <c r="S601" s="58"/>
      <c r="V601" s="58"/>
    </row>
    <row r="602" spans="19:22">
      <c r="S602" s="58"/>
      <c r="V602" s="58"/>
    </row>
    <row r="603" spans="19:22">
      <c r="S603" s="58"/>
      <c r="V603" s="58"/>
    </row>
    <row r="604" spans="19:22">
      <c r="S604" s="58"/>
      <c r="V604" s="58"/>
    </row>
    <row r="605" spans="19:22">
      <c r="S605" s="58"/>
      <c r="V605" s="58"/>
    </row>
    <row r="606" spans="19:22">
      <c r="S606" s="58"/>
      <c r="V606" s="58"/>
    </row>
    <row r="607" spans="19:22">
      <c r="S607" s="58"/>
      <c r="V607" s="58"/>
    </row>
    <row r="608" spans="19:22">
      <c r="S608" s="58"/>
      <c r="V608" s="58"/>
    </row>
    <row r="609" spans="19:22">
      <c r="S609" s="58"/>
      <c r="V609" s="58"/>
    </row>
    <row r="610" spans="19:22">
      <c r="S610" s="58"/>
      <c r="V610" s="58"/>
    </row>
    <row r="611" spans="19:22">
      <c r="S611" s="58"/>
      <c r="V611" s="58"/>
    </row>
    <row r="612" spans="19:22">
      <c r="S612" s="58"/>
      <c r="V612" s="58"/>
    </row>
    <row r="613" spans="19:22">
      <c r="S613" s="58"/>
      <c r="V613" s="58"/>
    </row>
    <row r="614" spans="19:22">
      <c r="S614" s="58"/>
      <c r="V614" s="58"/>
    </row>
    <row r="615" spans="19:22">
      <c r="S615" s="58"/>
      <c r="V615" s="58"/>
    </row>
    <row r="616" spans="19:22">
      <c r="S616" s="58"/>
      <c r="V616" s="58"/>
    </row>
    <row r="617" spans="19:22">
      <c r="S617" s="58"/>
      <c r="V617" s="58"/>
    </row>
    <row r="618" spans="19:22">
      <c r="S618" s="58"/>
      <c r="V618" s="58"/>
    </row>
    <row r="619" spans="19:22">
      <c r="S619" s="58"/>
      <c r="V619" s="58"/>
    </row>
    <row r="620" spans="19:22">
      <c r="S620" s="58"/>
      <c r="V620" s="58"/>
    </row>
    <row r="621" spans="19:22">
      <c r="S621" s="58"/>
      <c r="V621" s="58"/>
    </row>
    <row r="622" spans="19:22">
      <c r="S622" s="58"/>
      <c r="V622" s="58"/>
    </row>
    <row r="623" spans="19:22">
      <c r="S623" s="58"/>
      <c r="V623" s="58"/>
    </row>
    <row r="624" spans="19:22">
      <c r="S624" s="58"/>
      <c r="V624" s="58"/>
    </row>
    <row r="625" spans="19:22">
      <c r="S625" s="58"/>
      <c r="V625" s="58"/>
    </row>
    <row r="626" spans="19:22">
      <c r="S626" s="58"/>
      <c r="V626" s="58"/>
    </row>
    <row r="627" spans="19:22">
      <c r="S627" s="58"/>
      <c r="V627" s="58"/>
    </row>
    <row r="628" spans="19:22">
      <c r="S628" s="58"/>
      <c r="V628" s="58"/>
    </row>
    <row r="629" spans="19:22">
      <c r="S629" s="58"/>
      <c r="V629" s="58"/>
    </row>
    <row r="630" spans="19:22">
      <c r="S630" s="58"/>
      <c r="V630" s="58"/>
    </row>
    <row r="631" spans="19:22">
      <c r="S631" s="58"/>
      <c r="V631" s="58"/>
    </row>
    <row r="632" spans="19:22">
      <c r="S632" s="58"/>
      <c r="V632" s="58"/>
    </row>
    <row r="633" spans="19:22">
      <c r="S633" s="58"/>
      <c r="V633" s="58"/>
    </row>
    <row r="634" spans="19:22">
      <c r="S634" s="58"/>
      <c r="V634" s="58"/>
    </row>
    <row r="635" spans="19:22">
      <c r="S635" s="58"/>
      <c r="V635" s="58"/>
    </row>
    <row r="636" spans="19:22">
      <c r="S636" s="58"/>
      <c r="V636" s="58"/>
    </row>
    <row r="637" spans="19:22">
      <c r="S637" s="58"/>
      <c r="V637" s="58"/>
    </row>
    <row r="638" spans="19:22">
      <c r="S638" s="58"/>
      <c r="V638" s="58"/>
    </row>
    <row r="639" spans="19:22">
      <c r="S639" s="58"/>
      <c r="V639" s="58"/>
    </row>
    <row r="640" spans="19:22">
      <c r="S640" s="58"/>
      <c r="V640" s="58"/>
    </row>
    <row r="641" spans="19:22">
      <c r="S641" s="58"/>
      <c r="V641" s="58"/>
    </row>
    <row r="642" spans="19:22">
      <c r="S642" s="58"/>
      <c r="V642" s="58"/>
    </row>
    <row r="643" spans="19:22">
      <c r="S643" s="58"/>
      <c r="V643" s="58"/>
    </row>
    <row r="644" spans="19:22">
      <c r="S644" s="58"/>
      <c r="V644" s="58"/>
    </row>
    <row r="645" spans="19:22">
      <c r="S645" s="58"/>
      <c r="V645" s="58"/>
    </row>
    <row r="646" spans="19:22">
      <c r="S646" s="58"/>
      <c r="V646" s="58"/>
    </row>
    <row r="647" spans="19:22">
      <c r="S647" s="58"/>
      <c r="V647" s="58"/>
    </row>
    <row r="648" spans="19:22">
      <c r="S648" s="58"/>
      <c r="V648" s="58"/>
    </row>
    <row r="649" spans="19:22">
      <c r="S649" s="58"/>
      <c r="V649" s="58"/>
    </row>
    <row r="650" spans="19:22">
      <c r="S650" s="58"/>
      <c r="V650" s="58"/>
    </row>
    <row r="651" spans="19:22">
      <c r="S651" s="58"/>
      <c r="V651" s="58"/>
    </row>
    <row r="652" spans="19:22">
      <c r="S652" s="58"/>
      <c r="V652" s="58"/>
    </row>
    <row r="653" spans="19:22">
      <c r="S653" s="58"/>
      <c r="V653" s="58"/>
    </row>
    <row r="654" spans="19:22">
      <c r="S654" s="58"/>
      <c r="V654" s="58"/>
    </row>
    <row r="655" spans="19:22">
      <c r="S655" s="58"/>
      <c r="V655" s="58"/>
    </row>
    <row r="656" spans="19:22">
      <c r="S656" s="58"/>
      <c r="V656" s="58"/>
    </row>
    <row r="657" spans="19:22">
      <c r="S657" s="58"/>
      <c r="V657" s="58"/>
    </row>
    <row r="658" spans="19:22">
      <c r="S658" s="58"/>
      <c r="V658" s="58"/>
    </row>
    <row r="659" spans="19:22">
      <c r="S659" s="58"/>
      <c r="V659" s="58"/>
    </row>
    <row r="660" spans="19:22">
      <c r="S660" s="58"/>
      <c r="V660" s="58"/>
    </row>
    <row r="661" spans="19:22">
      <c r="S661" s="58"/>
      <c r="V661" s="58"/>
    </row>
    <row r="662" spans="19:22">
      <c r="S662" s="58"/>
      <c r="V662" s="58"/>
    </row>
    <row r="663" spans="19:22">
      <c r="S663" s="58"/>
      <c r="V663" s="58"/>
    </row>
    <row r="664" spans="19:22">
      <c r="S664" s="58"/>
      <c r="V664" s="58"/>
    </row>
    <row r="665" spans="19:22">
      <c r="S665" s="58"/>
      <c r="V665" s="58"/>
    </row>
    <row r="666" spans="19:22">
      <c r="S666" s="58"/>
      <c r="V666" s="58"/>
    </row>
    <row r="667" spans="19:22">
      <c r="S667" s="58"/>
      <c r="V667" s="58"/>
    </row>
    <row r="668" spans="19:22">
      <c r="S668" s="58"/>
      <c r="V668" s="58"/>
    </row>
    <row r="669" spans="19:22">
      <c r="S669" s="58"/>
      <c r="V669" s="58"/>
    </row>
    <row r="670" spans="19:22">
      <c r="S670" s="58"/>
      <c r="V670" s="58"/>
    </row>
    <row r="671" spans="19:22">
      <c r="S671" s="58"/>
      <c r="V671" s="58"/>
    </row>
    <row r="672" spans="19:22">
      <c r="S672" s="58"/>
      <c r="V672" s="58"/>
    </row>
    <row r="673" spans="19:22">
      <c r="S673" s="58"/>
      <c r="V673" s="58"/>
    </row>
    <row r="674" spans="19:22">
      <c r="S674" s="58"/>
      <c r="V674" s="58"/>
    </row>
    <row r="675" spans="19:22">
      <c r="S675" s="58"/>
      <c r="V675" s="58"/>
    </row>
    <row r="676" spans="19:22">
      <c r="S676" s="58"/>
      <c r="V676" s="58"/>
    </row>
    <row r="677" spans="19:22">
      <c r="S677" s="58"/>
      <c r="V677" s="58"/>
    </row>
    <row r="678" spans="19:22">
      <c r="S678" s="58"/>
      <c r="V678" s="58"/>
    </row>
    <row r="679" spans="19:22">
      <c r="S679" s="58"/>
      <c r="V679" s="58"/>
    </row>
    <row r="680" spans="19:22">
      <c r="S680" s="58"/>
      <c r="V680" s="58"/>
    </row>
    <row r="681" spans="19:22">
      <c r="S681" s="58"/>
      <c r="V681" s="58"/>
    </row>
    <row r="682" spans="19:22">
      <c r="S682" s="58"/>
      <c r="V682" s="58"/>
    </row>
    <row r="683" spans="19:22">
      <c r="S683" s="58"/>
      <c r="V683" s="58"/>
    </row>
    <row r="684" spans="19:22">
      <c r="S684" s="58"/>
      <c r="V684" s="58"/>
    </row>
    <row r="685" spans="19:22">
      <c r="S685" s="58"/>
      <c r="V685" s="58"/>
    </row>
    <row r="686" spans="19:22">
      <c r="S686" s="58"/>
      <c r="V686" s="58"/>
    </row>
    <row r="687" spans="19:22">
      <c r="S687" s="58"/>
      <c r="V687" s="58"/>
    </row>
    <row r="688" spans="19:22">
      <c r="S688" s="58"/>
      <c r="V688" s="58"/>
    </row>
    <row r="689" spans="19:22">
      <c r="S689" s="58"/>
      <c r="V689" s="58"/>
    </row>
    <row r="690" spans="19:22">
      <c r="S690" s="58"/>
      <c r="V690" s="58"/>
    </row>
    <row r="691" spans="19:22">
      <c r="S691" s="58"/>
      <c r="V691" s="58"/>
    </row>
    <row r="692" spans="19:22">
      <c r="S692" s="58"/>
      <c r="V692" s="58"/>
    </row>
    <row r="693" spans="19:22">
      <c r="S693" s="58"/>
      <c r="V693" s="58"/>
    </row>
    <row r="694" spans="19:22">
      <c r="S694" s="58"/>
      <c r="V694" s="58"/>
    </row>
    <row r="695" spans="19:22">
      <c r="S695" s="58"/>
      <c r="V695" s="58"/>
    </row>
    <row r="696" spans="19:22">
      <c r="S696" s="58"/>
      <c r="V696" s="58"/>
    </row>
    <row r="697" spans="19:22">
      <c r="S697" s="58"/>
      <c r="V697" s="58"/>
    </row>
    <row r="698" spans="19:22">
      <c r="S698" s="58"/>
      <c r="V698" s="58"/>
    </row>
    <row r="699" spans="19:22">
      <c r="S699" s="58"/>
      <c r="V699" s="58"/>
    </row>
    <row r="700" spans="19:22">
      <c r="S700" s="58"/>
      <c r="V700" s="58"/>
    </row>
    <row r="701" spans="19:22">
      <c r="S701" s="58"/>
      <c r="V701" s="58"/>
    </row>
    <row r="702" spans="19:22">
      <c r="S702" s="58"/>
      <c r="V702" s="58"/>
    </row>
    <row r="703" spans="19:22">
      <c r="S703" s="58"/>
      <c r="V703" s="58"/>
    </row>
    <row r="704" spans="19:22">
      <c r="S704" s="58"/>
      <c r="V704" s="58"/>
    </row>
    <row r="705" spans="19:22">
      <c r="S705" s="58"/>
      <c r="V705" s="58"/>
    </row>
    <row r="706" spans="19:22">
      <c r="S706" s="58"/>
      <c r="V706" s="58"/>
    </row>
    <row r="707" spans="19:22">
      <c r="S707" s="58"/>
      <c r="V707" s="58"/>
    </row>
    <row r="708" spans="19:22">
      <c r="S708" s="58"/>
      <c r="V708" s="58"/>
    </row>
    <row r="709" spans="19:22">
      <c r="S709" s="58"/>
      <c r="V709" s="58"/>
    </row>
    <row r="710" spans="19:22">
      <c r="S710" s="58"/>
      <c r="V710" s="58"/>
    </row>
    <row r="711" spans="19:22">
      <c r="S711" s="58"/>
      <c r="V711" s="58"/>
    </row>
    <row r="712" spans="19:22">
      <c r="S712" s="58"/>
      <c r="V712" s="58"/>
    </row>
    <row r="713" spans="19:22">
      <c r="S713" s="58"/>
      <c r="V713" s="58"/>
    </row>
    <row r="714" spans="19:22">
      <c r="S714" s="58"/>
      <c r="V714" s="58"/>
    </row>
    <row r="715" spans="19:22">
      <c r="S715" s="58"/>
      <c r="V715" s="58"/>
    </row>
    <row r="716" spans="19:22">
      <c r="S716" s="58"/>
      <c r="V716" s="58"/>
    </row>
    <row r="717" spans="19:22">
      <c r="S717" s="58"/>
      <c r="V717" s="58"/>
    </row>
    <row r="718" spans="19:22">
      <c r="S718" s="58"/>
      <c r="V718" s="58"/>
    </row>
    <row r="719" spans="19:22">
      <c r="S719" s="58"/>
      <c r="V719" s="58"/>
    </row>
    <row r="720" spans="19:22">
      <c r="S720" s="58"/>
      <c r="V720" s="58"/>
    </row>
    <row r="721" spans="19:22">
      <c r="S721" s="58"/>
      <c r="V721" s="58"/>
    </row>
    <row r="722" spans="19:22">
      <c r="S722" s="58"/>
      <c r="V722" s="58"/>
    </row>
    <row r="723" spans="19:22">
      <c r="S723" s="58"/>
      <c r="V723" s="58"/>
    </row>
    <row r="724" spans="19:22">
      <c r="S724" s="58"/>
      <c r="V724" s="58"/>
    </row>
    <row r="725" spans="19:22">
      <c r="S725" s="58"/>
      <c r="V725" s="58"/>
    </row>
    <row r="726" spans="19:22">
      <c r="S726" s="58"/>
      <c r="V726" s="58"/>
    </row>
    <row r="727" spans="19:22">
      <c r="S727" s="58"/>
      <c r="V727" s="58"/>
    </row>
    <row r="728" spans="19:22">
      <c r="S728" s="58"/>
      <c r="V728" s="58"/>
    </row>
    <row r="729" spans="19:22">
      <c r="S729" s="58"/>
      <c r="V729" s="58"/>
    </row>
    <row r="730" spans="19:22">
      <c r="S730" s="58"/>
      <c r="V730" s="58"/>
    </row>
    <row r="731" spans="19:22">
      <c r="S731" s="58"/>
      <c r="V731" s="58"/>
    </row>
    <row r="732" spans="19:22">
      <c r="S732" s="58"/>
      <c r="V732" s="58"/>
    </row>
    <row r="733" spans="19:22">
      <c r="S733" s="58"/>
      <c r="V733" s="58"/>
    </row>
    <row r="734" spans="19:22">
      <c r="S734" s="58"/>
      <c r="V734" s="58"/>
    </row>
    <row r="735" spans="19:22">
      <c r="S735" s="58"/>
      <c r="V735" s="58"/>
    </row>
    <row r="736" spans="19:22">
      <c r="S736" s="58"/>
      <c r="V736" s="58"/>
    </row>
    <row r="737" spans="19:22">
      <c r="S737" s="58"/>
      <c r="V737" s="58"/>
    </row>
    <row r="738" spans="19:22">
      <c r="S738" s="58"/>
      <c r="V738" s="58"/>
    </row>
    <row r="739" spans="19:22">
      <c r="S739" s="58"/>
      <c r="V739" s="58"/>
    </row>
    <row r="740" spans="19:22">
      <c r="S740" s="58"/>
      <c r="V740" s="58"/>
    </row>
    <row r="741" spans="19:22">
      <c r="S741" s="58"/>
      <c r="V741" s="58"/>
    </row>
    <row r="742" spans="19:22">
      <c r="S742" s="58"/>
      <c r="V742" s="58"/>
    </row>
    <row r="743" spans="19:22">
      <c r="S743" s="58"/>
      <c r="V743" s="58"/>
    </row>
    <row r="744" spans="19:22">
      <c r="S744" s="58"/>
      <c r="V744" s="58"/>
    </row>
    <row r="745" spans="19:22">
      <c r="S745" s="58"/>
      <c r="V745" s="58"/>
    </row>
    <row r="746" spans="19:22">
      <c r="S746" s="58"/>
      <c r="V746" s="58"/>
    </row>
    <row r="747" spans="19:22">
      <c r="S747" s="58"/>
      <c r="V747" s="58"/>
    </row>
    <row r="748" spans="19:22">
      <c r="S748" s="58"/>
      <c r="V748" s="58"/>
    </row>
    <row r="749" spans="19:22">
      <c r="S749" s="58"/>
      <c r="V749" s="58"/>
    </row>
    <row r="750" spans="19:22">
      <c r="S750" s="58"/>
      <c r="V750" s="58"/>
    </row>
    <row r="751" spans="19:22">
      <c r="S751" s="58"/>
      <c r="V751" s="58"/>
    </row>
    <row r="752" spans="19:22">
      <c r="S752" s="58"/>
      <c r="V752" s="58"/>
    </row>
    <row r="753" spans="19:22">
      <c r="S753" s="58"/>
      <c r="V753" s="58"/>
    </row>
    <row r="754" spans="19:22">
      <c r="S754" s="58"/>
      <c r="V754" s="58"/>
    </row>
    <row r="755" spans="19:22">
      <c r="S755" s="58"/>
      <c r="V755" s="58"/>
    </row>
    <row r="756" spans="19:22">
      <c r="S756" s="58"/>
      <c r="V756" s="58"/>
    </row>
    <row r="757" spans="19:22">
      <c r="S757" s="58"/>
      <c r="V757" s="58"/>
    </row>
    <row r="758" spans="19:22">
      <c r="S758" s="58"/>
      <c r="V758" s="58"/>
    </row>
    <row r="759" spans="19:22">
      <c r="S759" s="58"/>
      <c r="V759" s="58"/>
    </row>
    <row r="760" spans="19:22">
      <c r="S760" s="58"/>
      <c r="V760" s="58"/>
    </row>
    <row r="761" spans="19:22">
      <c r="S761" s="58"/>
      <c r="V761" s="58"/>
    </row>
    <row r="762" spans="19:22">
      <c r="S762" s="58"/>
      <c r="V762" s="58"/>
    </row>
    <row r="763" spans="19:22">
      <c r="S763" s="58"/>
      <c r="V763" s="58"/>
    </row>
    <row r="764" spans="19:22">
      <c r="S764" s="58"/>
      <c r="V764" s="58"/>
    </row>
    <row r="765" spans="19:22">
      <c r="S765" s="58"/>
      <c r="V765" s="58"/>
    </row>
    <row r="766" spans="19:22">
      <c r="S766" s="58"/>
      <c r="V766" s="58"/>
    </row>
    <row r="767" spans="19:22">
      <c r="S767" s="58"/>
      <c r="V767" s="58"/>
    </row>
    <row r="768" spans="19:22">
      <c r="S768" s="58"/>
      <c r="V768" s="58"/>
    </row>
    <row r="769" spans="19:22">
      <c r="S769" s="58"/>
      <c r="V769" s="58"/>
    </row>
    <row r="770" spans="19:22">
      <c r="S770" s="58"/>
      <c r="V770" s="58"/>
    </row>
    <row r="771" spans="19:22">
      <c r="S771" s="58"/>
      <c r="V771" s="58"/>
    </row>
    <row r="772" spans="19:22">
      <c r="S772" s="58"/>
      <c r="V772" s="58"/>
    </row>
    <row r="773" spans="19:22">
      <c r="S773" s="58"/>
      <c r="V773" s="58"/>
    </row>
    <row r="774" spans="19:22">
      <c r="S774" s="58"/>
      <c r="V774" s="58"/>
    </row>
    <row r="775" spans="19:22">
      <c r="S775" s="58"/>
      <c r="V775" s="58"/>
    </row>
    <row r="776" spans="19:22">
      <c r="S776" s="58"/>
      <c r="V776" s="58"/>
    </row>
    <row r="777" spans="19:22">
      <c r="S777" s="58"/>
      <c r="V777" s="58"/>
    </row>
    <row r="778" spans="19:22">
      <c r="S778" s="58"/>
      <c r="V778" s="58"/>
    </row>
    <row r="779" spans="19:22">
      <c r="S779" s="58"/>
      <c r="V779" s="58"/>
    </row>
    <row r="780" spans="19:22">
      <c r="S780" s="58"/>
      <c r="V780" s="58"/>
    </row>
    <row r="781" spans="19:22">
      <c r="S781" s="58"/>
      <c r="V781" s="58"/>
    </row>
    <row r="782" spans="19:22">
      <c r="S782" s="58"/>
      <c r="V782" s="58"/>
    </row>
    <row r="783" spans="19:22">
      <c r="S783" s="58"/>
      <c r="V783" s="58"/>
    </row>
    <row r="784" spans="19:22">
      <c r="S784" s="58"/>
      <c r="V784" s="58"/>
    </row>
    <row r="785" spans="19:22">
      <c r="S785" s="58"/>
      <c r="V785" s="58"/>
    </row>
    <row r="786" spans="19:22">
      <c r="S786" s="58"/>
      <c r="V786" s="58"/>
    </row>
    <row r="787" spans="19:22">
      <c r="S787" s="58"/>
      <c r="V787" s="58"/>
    </row>
    <row r="788" spans="19:22">
      <c r="S788" s="58"/>
      <c r="V788" s="58"/>
    </row>
    <row r="789" spans="19:22">
      <c r="S789" s="58"/>
      <c r="V789" s="58"/>
    </row>
    <row r="790" spans="19:22">
      <c r="S790" s="58"/>
      <c r="V790" s="58"/>
    </row>
    <row r="791" spans="19:22">
      <c r="S791" s="58"/>
      <c r="V791" s="58"/>
    </row>
    <row r="792" spans="19:22">
      <c r="S792" s="58"/>
      <c r="V792" s="58"/>
    </row>
    <row r="793" spans="19:22">
      <c r="S793" s="58"/>
      <c r="V793" s="58"/>
    </row>
    <row r="794" spans="19:22">
      <c r="S794" s="58"/>
      <c r="V794" s="58"/>
    </row>
    <row r="795" spans="19:22">
      <c r="S795" s="58"/>
      <c r="V795" s="58"/>
    </row>
    <row r="796" spans="19:22">
      <c r="S796" s="58"/>
      <c r="V796" s="58"/>
    </row>
    <row r="797" spans="19:22">
      <c r="S797" s="58"/>
      <c r="V797" s="58"/>
    </row>
    <row r="798" spans="19:22">
      <c r="S798" s="58"/>
      <c r="V798" s="58"/>
    </row>
    <row r="799" spans="19:22">
      <c r="S799" s="58"/>
      <c r="V799" s="58"/>
    </row>
    <row r="800" spans="19:22">
      <c r="S800" s="58"/>
      <c r="V800" s="58"/>
    </row>
    <row r="801" spans="19:22">
      <c r="S801" s="58"/>
      <c r="V801" s="58"/>
    </row>
    <row r="802" spans="19:22">
      <c r="S802" s="58"/>
      <c r="V802" s="58"/>
    </row>
    <row r="803" spans="19:22">
      <c r="S803" s="58"/>
      <c r="V803" s="58"/>
    </row>
    <row r="804" spans="19:22">
      <c r="S804" s="58"/>
      <c r="V804" s="58"/>
    </row>
    <row r="805" spans="19:22">
      <c r="S805" s="58"/>
      <c r="V805" s="58"/>
    </row>
    <row r="806" spans="19:22">
      <c r="S806" s="58"/>
      <c r="V806" s="58"/>
    </row>
    <row r="807" spans="19:22">
      <c r="S807" s="58"/>
      <c r="V807" s="58"/>
    </row>
    <row r="808" spans="19:22">
      <c r="S808" s="58"/>
      <c r="V808" s="58"/>
    </row>
    <row r="809" spans="19:22">
      <c r="S809" s="58"/>
      <c r="V809" s="58"/>
    </row>
    <row r="810" spans="19:22">
      <c r="S810" s="58"/>
      <c r="V810" s="58"/>
    </row>
    <row r="811" spans="19:22">
      <c r="S811" s="58"/>
      <c r="V811" s="58"/>
    </row>
    <row r="812" spans="19:22">
      <c r="S812" s="58"/>
      <c r="V812" s="58"/>
    </row>
    <row r="813" spans="19:22">
      <c r="S813" s="58"/>
      <c r="V813" s="58"/>
    </row>
    <row r="814" spans="19:22">
      <c r="S814" s="58"/>
      <c r="V814" s="58"/>
    </row>
    <row r="815" spans="19:22">
      <c r="S815" s="58"/>
      <c r="V815" s="58"/>
    </row>
    <row r="816" spans="19:22">
      <c r="S816" s="58"/>
      <c r="V816" s="58"/>
    </row>
    <row r="817" spans="19:22">
      <c r="S817" s="58"/>
      <c r="V817" s="58"/>
    </row>
    <row r="818" spans="19:22">
      <c r="S818" s="58"/>
      <c r="V818" s="58"/>
    </row>
    <row r="819" spans="19:22">
      <c r="S819" s="58"/>
      <c r="V819" s="58"/>
    </row>
    <row r="820" spans="19:22">
      <c r="S820" s="58"/>
      <c r="V820" s="58"/>
    </row>
    <row r="821" spans="19:22">
      <c r="S821" s="58"/>
      <c r="V821" s="58"/>
    </row>
    <row r="822" spans="19:22">
      <c r="S822" s="58"/>
      <c r="V822" s="58"/>
    </row>
    <row r="823" spans="19:22">
      <c r="S823" s="58"/>
      <c r="V823" s="58"/>
    </row>
    <row r="824" spans="19:22">
      <c r="S824" s="58"/>
      <c r="V824" s="58"/>
    </row>
    <row r="825" spans="19:22">
      <c r="S825" s="58"/>
      <c r="V825" s="58"/>
    </row>
    <row r="826" spans="19:22">
      <c r="S826" s="58"/>
      <c r="V826" s="58"/>
    </row>
    <row r="827" spans="19:22">
      <c r="S827" s="58"/>
      <c r="V827" s="58"/>
    </row>
    <row r="828" spans="19:22">
      <c r="S828" s="58"/>
      <c r="V828" s="58"/>
    </row>
    <row r="829" spans="19:22">
      <c r="S829" s="58"/>
      <c r="V829" s="58"/>
    </row>
    <row r="830" spans="19:22">
      <c r="S830" s="58"/>
      <c r="V830" s="58"/>
    </row>
    <row r="831" spans="19:22">
      <c r="S831" s="58"/>
      <c r="V831" s="58"/>
    </row>
    <row r="832" spans="19:22">
      <c r="S832" s="58"/>
      <c r="V832" s="58"/>
    </row>
    <row r="833" spans="19:22">
      <c r="S833" s="58"/>
      <c r="V833" s="58"/>
    </row>
    <row r="834" spans="19:22">
      <c r="S834" s="58"/>
      <c r="V834" s="58"/>
    </row>
    <row r="835" spans="19:22">
      <c r="S835" s="58"/>
      <c r="V835" s="58"/>
    </row>
    <row r="836" spans="19:22">
      <c r="S836" s="58"/>
      <c r="V836" s="58"/>
    </row>
    <row r="837" spans="19:22">
      <c r="S837" s="58"/>
      <c r="V837" s="58"/>
    </row>
    <row r="838" spans="19:22">
      <c r="S838" s="58"/>
      <c r="V838" s="58"/>
    </row>
    <row r="839" spans="19:22">
      <c r="S839" s="58"/>
      <c r="V839" s="58"/>
    </row>
    <row r="840" spans="19:22">
      <c r="S840" s="58"/>
      <c r="V840" s="58"/>
    </row>
    <row r="841" spans="19:22">
      <c r="S841" s="58"/>
      <c r="V841" s="58"/>
    </row>
    <row r="842" spans="19:22">
      <c r="S842" s="58"/>
      <c r="V842" s="58"/>
    </row>
    <row r="843" spans="19:22">
      <c r="S843" s="58"/>
      <c r="V843" s="58"/>
    </row>
    <row r="844" spans="19:22">
      <c r="S844" s="58"/>
      <c r="V844" s="58"/>
    </row>
    <row r="845" spans="19:22">
      <c r="S845" s="58"/>
      <c r="V845" s="58"/>
    </row>
    <row r="846" spans="19:22">
      <c r="S846" s="58"/>
      <c r="V846" s="58"/>
    </row>
    <row r="847" spans="19:22">
      <c r="S847" s="58"/>
      <c r="V847" s="58"/>
    </row>
    <row r="848" spans="19:22">
      <c r="S848" s="58"/>
      <c r="V848" s="58"/>
    </row>
    <row r="849" spans="19:22">
      <c r="S849" s="58"/>
      <c r="V849" s="58"/>
    </row>
    <row r="850" spans="19:22">
      <c r="S850" s="58"/>
      <c r="V850" s="58"/>
    </row>
    <row r="851" spans="19:22">
      <c r="S851" s="58"/>
      <c r="V851" s="58"/>
    </row>
    <row r="852" spans="19:22">
      <c r="S852" s="58"/>
      <c r="V852" s="58"/>
    </row>
    <row r="853" spans="19:22">
      <c r="S853" s="58"/>
      <c r="V853" s="58"/>
    </row>
    <row r="854" spans="19:22">
      <c r="S854" s="58"/>
      <c r="V854" s="58"/>
    </row>
    <row r="855" spans="19:22">
      <c r="S855" s="58"/>
      <c r="V855" s="58"/>
    </row>
    <row r="856" spans="19:22">
      <c r="S856" s="58"/>
      <c r="V856" s="58"/>
    </row>
    <row r="857" spans="19:22">
      <c r="S857" s="58"/>
      <c r="V857" s="58"/>
    </row>
    <row r="858" spans="19:22">
      <c r="S858" s="58"/>
      <c r="V858" s="58"/>
    </row>
    <row r="859" spans="19:22">
      <c r="S859" s="58"/>
      <c r="V859" s="58"/>
    </row>
    <row r="860" spans="19:22">
      <c r="S860" s="58"/>
      <c r="V860" s="58"/>
    </row>
    <row r="861" spans="19:22">
      <c r="S861" s="58"/>
      <c r="V861" s="58"/>
    </row>
    <row r="862" spans="19:22">
      <c r="S862" s="58"/>
      <c r="V862" s="58"/>
    </row>
    <row r="863" spans="19:22">
      <c r="S863" s="58"/>
      <c r="V863" s="58"/>
    </row>
    <row r="864" spans="19:22">
      <c r="S864" s="58"/>
      <c r="V864" s="58"/>
    </row>
    <row r="865" spans="19:22">
      <c r="S865" s="58"/>
      <c r="V865" s="58"/>
    </row>
    <row r="866" spans="19:22">
      <c r="S866" s="58"/>
      <c r="V866" s="58"/>
    </row>
    <row r="867" spans="19:22">
      <c r="S867" s="58"/>
      <c r="V867" s="58"/>
    </row>
    <row r="868" spans="19:22">
      <c r="S868" s="58"/>
      <c r="V868" s="58"/>
    </row>
    <row r="869" spans="19:22">
      <c r="S869" s="58"/>
      <c r="V869" s="58"/>
    </row>
    <row r="870" spans="19:22">
      <c r="S870" s="58"/>
      <c r="V870" s="58"/>
    </row>
    <row r="871" spans="19:22">
      <c r="S871" s="58"/>
      <c r="V871" s="58"/>
    </row>
    <row r="872" spans="19:22">
      <c r="S872" s="58"/>
      <c r="V872" s="58"/>
    </row>
    <row r="873" spans="19:22">
      <c r="S873" s="58"/>
      <c r="V873" s="58"/>
    </row>
    <row r="874" spans="19:22">
      <c r="S874" s="58"/>
      <c r="V874" s="58"/>
    </row>
    <row r="875" spans="19:22">
      <c r="S875" s="58"/>
      <c r="V875" s="58"/>
    </row>
    <row r="876" spans="19:22">
      <c r="S876" s="58"/>
      <c r="V876" s="58"/>
    </row>
    <row r="877" spans="19:22">
      <c r="S877" s="58"/>
      <c r="V877" s="58"/>
    </row>
    <row r="878" spans="19:22">
      <c r="S878" s="58"/>
      <c r="V878" s="58"/>
    </row>
    <row r="879" spans="19:22">
      <c r="S879" s="58"/>
      <c r="V879" s="58"/>
    </row>
    <row r="880" spans="19:22">
      <c r="S880" s="58"/>
      <c r="V880" s="58"/>
    </row>
    <row r="881" spans="19:22">
      <c r="S881" s="58"/>
      <c r="V881" s="58"/>
    </row>
    <row r="882" spans="19:22">
      <c r="S882" s="58"/>
      <c r="V882" s="58"/>
    </row>
    <row r="883" spans="19:22">
      <c r="S883" s="58"/>
      <c r="V883" s="58"/>
    </row>
    <row r="884" spans="19:22">
      <c r="S884" s="58"/>
      <c r="V884" s="58"/>
    </row>
    <row r="885" spans="19:22">
      <c r="S885" s="58"/>
      <c r="V885" s="58"/>
    </row>
    <row r="886" spans="19:22">
      <c r="S886" s="58"/>
      <c r="V886" s="58"/>
    </row>
    <row r="887" spans="19:22">
      <c r="S887" s="58"/>
      <c r="V887" s="58"/>
    </row>
    <row r="888" spans="19:22">
      <c r="S888" s="58"/>
      <c r="V888" s="58"/>
    </row>
    <row r="889" spans="19:22">
      <c r="S889" s="58"/>
      <c r="V889" s="58"/>
    </row>
    <row r="890" spans="19:22">
      <c r="S890" s="58"/>
      <c r="V890" s="58"/>
    </row>
    <row r="891" spans="19:22">
      <c r="S891" s="58"/>
      <c r="V891" s="58"/>
    </row>
    <row r="892" spans="19:22">
      <c r="S892" s="58"/>
      <c r="V892" s="58"/>
    </row>
    <row r="893" spans="19:22">
      <c r="S893" s="58"/>
      <c r="V893" s="58"/>
    </row>
    <row r="894" spans="19:22">
      <c r="S894" s="58"/>
      <c r="V894" s="58"/>
    </row>
    <row r="895" spans="19:22">
      <c r="S895" s="58"/>
      <c r="V895" s="58"/>
    </row>
    <row r="896" spans="19:22">
      <c r="S896" s="58"/>
      <c r="V896" s="58"/>
    </row>
    <row r="897" spans="19:22">
      <c r="S897" s="58"/>
      <c r="V897" s="58"/>
    </row>
    <row r="898" spans="19:22">
      <c r="S898" s="58"/>
      <c r="V898" s="58"/>
    </row>
    <row r="899" spans="19:22">
      <c r="S899" s="58"/>
      <c r="V899" s="58"/>
    </row>
    <row r="900" spans="19:22">
      <c r="S900" s="58"/>
      <c r="V900" s="58"/>
    </row>
    <row r="901" spans="19:22">
      <c r="S901" s="58"/>
      <c r="V901" s="58"/>
    </row>
    <row r="902" spans="19:22">
      <c r="S902" s="58"/>
      <c r="V902" s="58"/>
    </row>
    <row r="903" spans="19:22">
      <c r="S903" s="58"/>
      <c r="V903" s="58"/>
    </row>
    <row r="904" spans="19:22">
      <c r="S904" s="58"/>
      <c r="V904" s="58"/>
    </row>
    <row r="905" spans="19:22">
      <c r="S905" s="58"/>
      <c r="V905" s="58"/>
    </row>
    <row r="906" spans="19:22">
      <c r="S906" s="58"/>
      <c r="V906" s="58"/>
    </row>
    <row r="907" spans="19:22">
      <c r="S907" s="58"/>
      <c r="V907" s="58"/>
    </row>
    <row r="908" spans="19:22">
      <c r="S908" s="58"/>
      <c r="V908" s="58"/>
    </row>
    <row r="909" spans="19:22">
      <c r="S909" s="58"/>
      <c r="V909" s="58"/>
    </row>
    <row r="910" spans="19:22">
      <c r="S910" s="58"/>
      <c r="V910" s="58"/>
    </row>
    <row r="911" spans="19:22">
      <c r="S911" s="58"/>
      <c r="V911" s="58"/>
    </row>
    <row r="912" spans="19:22">
      <c r="S912" s="58"/>
      <c r="V912" s="58"/>
    </row>
    <row r="913" spans="19:22">
      <c r="S913" s="58"/>
      <c r="V913" s="58"/>
    </row>
    <row r="914" spans="19:22">
      <c r="S914" s="58"/>
      <c r="V914" s="58"/>
    </row>
    <row r="915" spans="19:22">
      <c r="S915" s="58"/>
      <c r="V915" s="58"/>
    </row>
    <row r="916" spans="19:22">
      <c r="S916" s="58"/>
      <c r="V916" s="58"/>
    </row>
    <row r="917" spans="19:22">
      <c r="S917" s="58"/>
      <c r="V917" s="58"/>
    </row>
    <row r="918" spans="19:22">
      <c r="S918" s="58"/>
      <c r="V918" s="58"/>
    </row>
    <row r="919" spans="19:22">
      <c r="S919" s="58"/>
      <c r="V919" s="58"/>
    </row>
    <row r="920" spans="19:22">
      <c r="S920" s="58"/>
      <c r="V920" s="58"/>
    </row>
    <row r="921" spans="19:22">
      <c r="S921" s="58"/>
      <c r="V921" s="58"/>
    </row>
    <row r="922" spans="19:22">
      <c r="S922" s="58"/>
      <c r="V922" s="58"/>
    </row>
    <row r="923" spans="19:22">
      <c r="S923" s="58"/>
      <c r="V923" s="58"/>
    </row>
    <row r="924" spans="19:22">
      <c r="S924" s="58"/>
      <c r="V924" s="58"/>
    </row>
    <row r="925" spans="19:22">
      <c r="S925" s="58"/>
      <c r="V925" s="58"/>
    </row>
    <row r="926" spans="19:22">
      <c r="S926" s="58"/>
      <c r="V926" s="58"/>
    </row>
    <row r="927" spans="19:22">
      <c r="S927" s="58"/>
      <c r="V927" s="58"/>
    </row>
    <row r="928" spans="19:22">
      <c r="S928" s="58"/>
      <c r="V928" s="58"/>
    </row>
    <row r="929" spans="19:22">
      <c r="S929" s="58"/>
      <c r="V929" s="58"/>
    </row>
    <row r="930" spans="19:22">
      <c r="S930" s="58"/>
      <c r="V930" s="58"/>
    </row>
    <row r="931" spans="19:22">
      <c r="S931" s="58"/>
      <c r="V931" s="58"/>
    </row>
    <row r="932" spans="19:22">
      <c r="S932" s="58"/>
      <c r="V932" s="58"/>
    </row>
    <row r="933" spans="19:22">
      <c r="S933" s="58"/>
      <c r="V933" s="58"/>
    </row>
    <row r="934" spans="19:22">
      <c r="S934" s="58"/>
      <c r="V934" s="58"/>
    </row>
    <row r="935" spans="19:22">
      <c r="S935" s="58"/>
      <c r="V935" s="58"/>
    </row>
    <row r="936" spans="19:22">
      <c r="S936" s="58"/>
      <c r="V936" s="58"/>
    </row>
    <row r="937" spans="19:22">
      <c r="S937" s="58"/>
      <c r="V937" s="58"/>
    </row>
    <row r="938" spans="19:22">
      <c r="S938" s="58"/>
      <c r="V938" s="58"/>
    </row>
    <row r="939" spans="19:22">
      <c r="S939" s="58"/>
      <c r="V939" s="58"/>
    </row>
    <row r="940" spans="19:22">
      <c r="S940" s="58"/>
      <c r="V940" s="58"/>
    </row>
    <row r="941" spans="19:22">
      <c r="S941" s="58"/>
      <c r="V941" s="58"/>
    </row>
    <row r="942" spans="19:22">
      <c r="S942" s="58"/>
      <c r="V942" s="58"/>
    </row>
    <row r="943" spans="19:22">
      <c r="S943" s="58"/>
      <c r="V943" s="58"/>
    </row>
    <row r="944" spans="19:22">
      <c r="S944" s="58"/>
      <c r="V944" s="58"/>
    </row>
    <row r="945" spans="19:22">
      <c r="S945" s="58"/>
      <c r="V945" s="58"/>
    </row>
    <row r="946" spans="19:22">
      <c r="S946" s="58"/>
      <c r="V946" s="58"/>
    </row>
    <row r="947" spans="19:22">
      <c r="S947" s="58"/>
      <c r="V947" s="58"/>
    </row>
    <row r="948" spans="19:22">
      <c r="S948" s="58"/>
      <c r="V948" s="58"/>
    </row>
    <row r="949" spans="19:22">
      <c r="S949" s="58"/>
      <c r="V949" s="58"/>
    </row>
    <row r="950" spans="19:22">
      <c r="S950" s="58"/>
      <c r="V950" s="58"/>
    </row>
    <row r="951" spans="19:22">
      <c r="S951" s="58"/>
      <c r="V951" s="58"/>
    </row>
    <row r="952" spans="19:22">
      <c r="S952" s="58"/>
      <c r="V952" s="58"/>
    </row>
    <row r="953" spans="19:22">
      <c r="S953" s="58"/>
      <c r="V953" s="58"/>
    </row>
    <row r="954" spans="19:22">
      <c r="S954" s="58"/>
      <c r="V954" s="58"/>
    </row>
    <row r="955" spans="19:22">
      <c r="S955" s="58"/>
      <c r="V955" s="58"/>
    </row>
    <row r="956" spans="19:22">
      <c r="S956" s="58"/>
      <c r="V956" s="58"/>
    </row>
    <row r="957" spans="19:22">
      <c r="S957" s="58"/>
      <c r="V957" s="58"/>
    </row>
    <row r="958" spans="19:22">
      <c r="S958" s="58"/>
      <c r="V958" s="58"/>
    </row>
    <row r="959" spans="19:22">
      <c r="S959" s="58"/>
      <c r="V959" s="58"/>
    </row>
    <row r="960" spans="19:22">
      <c r="S960" s="58"/>
      <c r="V960" s="58"/>
    </row>
    <row r="961" spans="19:22">
      <c r="S961" s="58"/>
      <c r="V961" s="58"/>
    </row>
    <row r="962" spans="19:22">
      <c r="S962" s="58"/>
      <c r="V962" s="58"/>
    </row>
    <row r="963" spans="19:22">
      <c r="S963" s="58"/>
      <c r="V963" s="58"/>
    </row>
    <row r="964" spans="19:22">
      <c r="S964" s="58"/>
      <c r="V964" s="58"/>
    </row>
    <row r="965" spans="19:22">
      <c r="S965" s="58"/>
      <c r="V965" s="58"/>
    </row>
    <row r="966" spans="19:22">
      <c r="S966" s="58"/>
      <c r="V966" s="58"/>
    </row>
    <row r="967" spans="19:22">
      <c r="S967" s="58"/>
      <c r="V967" s="58"/>
    </row>
    <row r="968" spans="19:22">
      <c r="S968" s="58"/>
      <c r="V968" s="58"/>
    </row>
    <row r="969" spans="19:22">
      <c r="S969" s="58"/>
      <c r="V969" s="58"/>
    </row>
    <row r="970" spans="19:22">
      <c r="S970" s="58"/>
      <c r="V970" s="58"/>
    </row>
    <row r="971" spans="19:22">
      <c r="S971" s="58"/>
      <c r="V971" s="58"/>
    </row>
    <row r="972" spans="19:22">
      <c r="S972" s="58"/>
      <c r="V972" s="58"/>
    </row>
    <row r="973" spans="19:22">
      <c r="S973" s="58"/>
      <c r="V973" s="58"/>
    </row>
    <row r="974" spans="19:22">
      <c r="S974" s="58"/>
      <c r="V974" s="58"/>
    </row>
    <row r="975" spans="19:22">
      <c r="S975" s="58"/>
      <c r="V975" s="58"/>
    </row>
    <row r="976" spans="19:22">
      <c r="S976" s="58"/>
      <c r="V976" s="58"/>
    </row>
    <row r="977" spans="19:22">
      <c r="S977" s="58"/>
      <c r="V977" s="58"/>
    </row>
    <row r="978" spans="19:22">
      <c r="S978" s="58"/>
      <c r="V978" s="58"/>
    </row>
    <row r="979" spans="19:22">
      <c r="S979" s="58"/>
      <c r="V979" s="58"/>
    </row>
    <row r="980" spans="19:22">
      <c r="S980" s="58"/>
      <c r="V980" s="58"/>
    </row>
    <row r="981" spans="19:22">
      <c r="S981" s="58"/>
      <c r="V981" s="58"/>
    </row>
    <row r="982" spans="19:22">
      <c r="S982" s="58"/>
      <c r="V982" s="58"/>
    </row>
    <row r="983" spans="19:22">
      <c r="S983" s="58"/>
      <c r="V983" s="58"/>
    </row>
    <row r="984" spans="19:22">
      <c r="S984" s="58"/>
      <c r="V984" s="58"/>
    </row>
    <row r="985" spans="19:22">
      <c r="S985" s="58"/>
      <c r="V985" s="58"/>
    </row>
    <row r="986" spans="19:22">
      <c r="S986" s="58"/>
      <c r="V986" s="58"/>
    </row>
    <row r="987" spans="19:22">
      <c r="S987" s="58"/>
      <c r="V987" s="58"/>
    </row>
    <row r="988" spans="19:22">
      <c r="S988" s="58"/>
      <c r="V988" s="58"/>
    </row>
    <row r="989" spans="19:22">
      <c r="S989" s="58"/>
      <c r="V989" s="58"/>
    </row>
    <row r="990" spans="19:22">
      <c r="S990" s="58"/>
      <c r="V990" s="58"/>
    </row>
    <row r="991" spans="19:22">
      <c r="S991" s="58"/>
      <c r="V991" s="58"/>
    </row>
    <row r="992" spans="19:22">
      <c r="S992" s="58"/>
      <c r="V992" s="58"/>
    </row>
    <row r="993" spans="19:22">
      <c r="S993" s="58"/>
      <c r="V993" s="58"/>
    </row>
    <row r="994" spans="19:22">
      <c r="S994" s="58"/>
      <c r="V994" s="58"/>
    </row>
    <row r="995" spans="19:22">
      <c r="S995" s="58"/>
      <c r="V995" s="58"/>
    </row>
    <row r="996" spans="19:22">
      <c r="S996" s="58"/>
      <c r="V996" s="58"/>
    </row>
    <row r="997" spans="19:22">
      <c r="S997" s="58"/>
      <c r="V997" s="58"/>
    </row>
    <row r="998" spans="19:22">
      <c r="S998" s="58"/>
      <c r="V998" s="58"/>
    </row>
    <row r="999" spans="19:22">
      <c r="S999" s="58"/>
      <c r="V999" s="58"/>
    </row>
    <row r="1000" spans="19:22">
      <c r="S1000" s="58"/>
      <c r="V1000" s="58"/>
    </row>
    <row r="1001" spans="19:22">
      <c r="S1001" s="58"/>
      <c r="V1001" s="58"/>
    </row>
    <row r="1002" spans="19:22">
      <c r="S1002" s="58"/>
      <c r="V1002" s="58"/>
    </row>
    <row r="1003" spans="19:22">
      <c r="S1003" s="58"/>
      <c r="V1003" s="58"/>
    </row>
    <row r="1004" spans="19:22">
      <c r="S1004" s="58"/>
      <c r="V1004" s="58"/>
    </row>
    <row r="1005" spans="19:22">
      <c r="S1005" s="58"/>
      <c r="V1005" s="58"/>
    </row>
    <row r="1006" spans="19:22">
      <c r="S1006" s="58"/>
      <c r="V1006" s="58"/>
    </row>
    <row r="1007" spans="19:22">
      <c r="S1007" s="58"/>
      <c r="V1007" s="58"/>
    </row>
    <row r="1008" spans="19:22">
      <c r="S1008" s="58"/>
      <c r="V1008" s="58"/>
    </row>
    <row r="1009" spans="19:22">
      <c r="S1009" s="58"/>
      <c r="V1009" s="58"/>
    </row>
    <row r="1010" spans="19:22">
      <c r="S1010" s="58"/>
      <c r="V1010" s="58"/>
    </row>
    <row r="1011" spans="19:22">
      <c r="S1011" s="58"/>
      <c r="V1011" s="58"/>
    </row>
    <row r="1012" spans="19:22">
      <c r="S1012" s="58"/>
      <c r="V1012" s="58"/>
    </row>
    <row r="1013" spans="19:22">
      <c r="S1013" s="58"/>
      <c r="V1013" s="58"/>
    </row>
    <row r="1014" spans="19:22">
      <c r="S1014" s="58"/>
      <c r="V1014" s="58"/>
    </row>
    <row r="1015" spans="19:22">
      <c r="S1015" s="58"/>
      <c r="V1015" s="58"/>
    </row>
    <row r="1016" spans="19:22">
      <c r="S1016" s="58"/>
      <c r="V1016" s="58"/>
    </row>
    <row r="1017" spans="19:22">
      <c r="S1017" s="58"/>
      <c r="V1017" s="58"/>
    </row>
    <row r="1018" spans="19:22">
      <c r="S1018" s="58"/>
      <c r="V1018" s="58"/>
    </row>
    <row r="1019" spans="19:22">
      <c r="S1019" s="58"/>
      <c r="V1019" s="58"/>
    </row>
    <row r="1020" spans="19:22">
      <c r="S1020" s="58"/>
      <c r="V1020" s="58"/>
    </row>
    <row r="1021" spans="19:22">
      <c r="S1021" s="58"/>
      <c r="V1021" s="58"/>
    </row>
    <row r="1022" spans="19:22">
      <c r="S1022" s="58"/>
      <c r="V1022" s="58"/>
    </row>
    <row r="1023" spans="19:22">
      <c r="S1023" s="58"/>
      <c r="V1023" s="58"/>
    </row>
    <row r="1024" spans="19:22">
      <c r="S1024" s="58"/>
      <c r="V1024" s="58"/>
    </row>
    <row r="1025" spans="19:22">
      <c r="S1025" s="58"/>
      <c r="V1025" s="58"/>
    </row>
    <row r="1026" spans="19:22">
      <c r="S1026" s="58"/>
      <c r="V1026" s="58"/>
    </row>
    <row r="1027" spans="19:22">
      <c r="S1027" s="58"/>
      <c r="V1027" s="58"/>
    </row>
    <row r="1028" spans="19:22">
      <c r="S1028" s="58"/>
      <c r="V1028" s="58"/>
    </row>
    <row r="1029" spans="19:22">
      <c r="S1029" s="58"/>
      <c r="V1029" s="58"/>
    </row>
    <row r="1030" spans="19:22">
      <c r="S1030" s="58"/>
      <c r="V1030" s="58"/>
    </row>
    <row r="1031" spans="19:22">
      <c r="S1031" s="58"/>
      <c r="V1031" s="58"/>
    </row>
    <row r="1032" spans="19:22">
      <c r="S1032" s="58"/>
      <c r="V1032" s="58"/>
    </row>
    <row r="1033" spans="19:22">
      <c r="S1033" s="58"/>
      <c r="V1033" s="58"/>
    </row>
    <row r="1034" spans="19:22">
      <c r="S1034" s="58"/>
      <c r="V1034" s="58"/>
    </row>
    <row r="1035" spans="19:22">
      <c r="S1035" s="58"/>
      <c r="V1035" s="58"/>
    </row>
    <row r="1036" spans="19:22">
      <c r="S1036" s="58"/>
      <c r="V1036" s="58"/>
    </row>
    <row r="1037" spans="19:22">
      <c r="S1037" s="58"/>
      <c r="V1037" s="58"/>
    </row>
    <row r="1038" spans="19:22">
      <c r="S1038" s="58"/>
      <c r="V1038" s="58"/>
    </row>
    <row r="1039" spans="19:22">
      <c r="S1039" s="58"/>
      <c r="V1039" s="58"/>
    </row>
    <row r="1040" spans="19:22">
      <c r="S1040" s="58"/>
      <c r="V1040" s="58"/>
    </row>
    <row r="1041" spans="19:22">
      <c r="S1041" s="58"/>
      <c r="V1041" s="58"/>
    </row>
    <row r="1042" spans="19:22">
      <c r="S1042" s="58"/>
      <c r="V1042" s="58"/>
    </row>
    <row r="1043" spans="19:22">
      <c r="S1043" s="58"/>
      <c r="V1043" s="58"/>
    </row>
    <row r="1044" spans="19:22">
      <c r="S1044" s="58"/>
      <c r="V1044" s="58"/>
    </row>
    <row r="1045" spans="19:22">
      <c r="S1045" s="58"/>
      <c r="V1045" s="58"/>
    </row>
    <row r="1046" spans="19:22">
      <c r="S1046" s="58"/>
      <c r="V1046" s="58"/>
    </row>
    <row r="1047" spans="19:22">
      <c r="S1047" s="58"/>
      <c r="V1047" s="58"/>
    </row>
    <row r="1048" spans="19:22">
      <c r="S1048" s="58"/>
      <c r="V1048" s="58"/>
    </row>
    <row r="1049" spans="19:22">
      <c r="S1049" s="58"/>
      <c r="V1049" s="58"/>
    </row>
    <row r="1050" spans="19:22">
      <c r="S1050" s="58"/>
      <c r="V1050" s="58"/>
    </row>
    <row r="1051" spans="19:22">
      <c r="S1051" s="58"/>
      <c r="V1051" s="58"/>
    </row>
    <row r="1052" spans="19:22">
      <c r="S1052" s="58"/>
      <c r="V1052" s="58"/>
    </row>
    <row r="1053" spans="19:22">
      <c r="S1053" s="58"/>
      <c r="V1053" s="58"/>
    </row>
    <row r="1054" spans="19:22">
      <c r="S1054" s="58"/>
      <c r="V1054" s="58"/>
    </row>
    <row r="1055" spans="19:22">
      <c r="S1055" s="58"/>
      <c r="V1055" s="58"/>
    </row>
    <row r="1056" spans="19:22">
      <c r="S1056" s="58"/>
      <c r="V1056" s="58"/>
    </row>
    <row r="1057" spans="19:22">
      <c r="S1057" s="58"/>
      <c r="V1057" s="58"/>
    </row>
    <row r="1058" spans="19:22">
      <c r="S1058" s="58"/>
      <c r="V1058" s="58"/>
    </row>
    <row r="1059" spans="19:22">
      <c r="S1059" s="58"/>
      <c r="V1059" s="58"/>
    </row>
    <row r="1060" spans="19:22">
      <c r="S1060" s="58"/>
      <c r="V1060" s="58"/>
    </row>
    <row r="1061" spans="19:22">
      <c r="S1061" s="58"/>
      <c r="V1061" s="58"/>
    </row>
    <row r="1062" spans="19:22">
      <c r="S1062" s="58"/>
      <c r="V1062" s="58"/>
    </row>
    <row r="1063" spans="19:22">
      <c r="S1063" s="58"/>
      <c r="V1063" s="58"/>
    </row>
    <row r="1064" spans="19:22">
      <c r="S1064" s="58"/>
      <c r="V1064" s="58"/>
    </row>
    <row r="1065" spans="19:22">
      <c r="S1065" s="58"/>
      <c r="V1065" s="58"/>
    </row>
    <row r="1066" spans="19:22">
      <c r="S1066" s="58"/>
      <c r="V1066" s="58"/>
    </row>
    <row r="1067" spans="19:22">
      <c r="S1067" s="58"/>
      <c r="V1067" s="58"/>
    </row>
    <row r="1068" spans="19:22">
      <c r="S1068" s="58"/>
      <c r="V1068" s="58"/>
    </row>
    <row r="1069" spans="19:22">
      <c r="S1069" s="58"/>
      <c r="V1069" s="58"/>
    </row>
    <row r="1070" spans="19:22">
      <c r="S1070" s="58"/>
      <c r="V1070" s="58"/>
    </row>
    <row r="1071" spans="19:22">
      <c r="S1071" s="58"/>
      <c r="V1071" s="58"/>
    </row>
    <row r="1072" spans="19:22">
      <c r="S1072" s="58"/>
      <c r="V1072" s="58"/>
    </row>
    <row r="1073" spans="19:22">
      <c r="S1073" s="58"/>
      <c r="V1073" s="58"/>
    </row>
    <row r="1074" spans="19:22">
      <c r="S1074" s="58"/>
      <c r="V1074" s="58"/>
    </row>
    <row r="1075" spans="19:22">
      <c r="S1075" s="58"/>
      <c r="V1075" s="58"/>
    </row>
    <row r="1076" spans="19:22">
      <c r="S1076" s="58"/>
      <c r="V1076" s="58"/>
    </row>
    <row r="1077" spans="19:22">
      <c r="S1077" s="58"/>
      <c r="V1077" s="58"/>
    </row>
    <row r="1078" spans="19:22">
      <c r="S1078" s="58"/>
      <c r="V1078" s="58"/>
    </row>
    <row r="1079" spans="19:22">
      <c r="S1079" s="58"/>
      <c r="V1079" s="58"/>
    </row>
    <row r="1080" spans="19:22">
      <c r="S1080" s="58"/>
      <c r="V1080" s="58"/>
    </row>
    <row r="1081" spans="19:22">
      <c r="S1081" s="58"/>
      <c r="V1081" s="58"/>
    </row>
    <row r="1082" spans="19:22">
      <c r="S1082" s="58"/>
      <c r="V1082" s="58"/>
    </row>
    <row r="1083" spans="19:22">
      <c r="S1083" s="58"/>
      <c r="V1083" s="58"/>
    </row>
    <row r="1084" spans="19:22">
      <c r="S1084" s="58"/>
      <c r="V1084" s="58"/>
    </row>
    <row r="1085" spans="19:22">
      <c r="S1085" s="58"/>
      <c r="V1085" s="58"/>
    </row>
    <row r="1086" spans="19:22">
      <c r="S1086" s="58"/>
      <c r="V1086" s="58"/>
    </row>
    <row r="1087" spans="19:22">
      <c r="S1087" s="58"/>
      <c r="V1087" s="58"/>
    </row>
    <row r="1088" spans="19:22">
      <c r="S1088" s="58"/>
      <c r="V1088" s="58"/>
    </row>
    <row r="1089" spans="19:22">
      <c r="S1089" s="58"/>
      <c r="V1089" s="58"/>
    </row>
    <row r="1090" spans="19:22">
      <c r="S1090" s="58"/>
      <c r="V1090" s="58"/>
    </row>
    <row r="1091" spans="19:22">
      <c r="S1091" s="58"/>
      <c r="V1091" s="58"/>
    </row>
    <row r="1092" spans="19:22">
      <c r="S1092" s="58"/>
      <c r="V1092" s="58"/>
    </row>
    <row r="1093" spans="19:22">
      <c r="S1093" s="58"/>
      <c r="V1093" s="58"/>
    </row>
    <row r="1094" spans="19:22">
      <c r="S1094" s="58"/>
      <c r="V1094" s="58"/>
    </row>
    <row r="1095" spans="19:22">
      <c r="S1095" s="58"/>
      <c r="V1095" s="58"/>
    </row>
    <row r="1096" spans="19:22">
      <c r="S1096" s="58"/>
      <c r="V1096" s="58"/>
    </row>
    <row r="1097" spans="19:22">
      <c r="S1097" s="58"/>
      <c r="V1097" s="58"/>
    </row>
    <row r="1098" spans="19:22">
      <c r="S1098" s="58"/>
      <c r="V1098" s="58"/>
    </row>
    <row r="1099" spans="19:22">
      <c r="S1099" s="58"/>
      <c r="V1099" s="58"/>
    </row>
    <row r="1100" spans="19:22">
      <c r="S1100" s="58"/>
      <c r="V1100" s="58"/>
    </row>
    <row r="1101" spans="19:22">
      <c r="S1101" s="58"/>
      <c r="V1101" s="58"/>
    </row>
    <row r="1102" spans="19:22">
      <c r="S1102" s="58"/>
      <c r="V1102" s="58"/>
    </row>
    <row r="1103" spans="19:22">
      <c r="S1103" s="58"/>
      <c r="V1103" s="58"/>
    </row>
    <row r="1104" spans="19:22">
      <c r="S1104" s="58"/>
      <c r="V1104" s="58"/>
    </row>
    <row r="1105" spans="19:22">
      <c r="S1105" s="58"/>
      <c r="V1105" s="58"/>
    </row>
    <row r="1106" spans="19:22">
      <c r="S1106" s="58"/>
      <c r="V1106" s="58"/>
    </row>
    <row r="1107" spans="19:22">
      <c r="S1107" s="58"/>
      <c r="V1107" s="58"/>
    </row>
    <row r="1108" spans="19:22">
      <c r="S1108" s="58"/>
      <c r="V1108" s="58"/>
    </row>
    <row r="1109" spans="19:22">
      <c r="S1109" s="58"/>
      <c r="V1109" s="58"/>
    </row>
    <row r="1110" spans="19:22">
      <c r="S1110" s="58"/>
      <c r="V1110" s="58"/>
    </row>
    <row r="1111" spans="19:22">
      <c r="S1111" s="58"/>
      <c r="V1111" s="58"/>
    </row>
    <row r="1112" spans="19:22">
      <c r="S1112" s="58"/>
      <c r="V1112" s="58"/>
    </row>
    <row r="1113" spans="19:22">
      <c r="S1113" s="58"/>
      <c r="V1113" s="58"/>
    </row>
    <row r="1114" spans="19:22">
      <c r="S1114" s="58"/>
      <c r="V1114" s="58"/>
    </row>
    <row r="1115" spans="19:22">
      <c r="S1115" s="58"/>
      <c r="V1115" s="58"/>
    </row>
    <row r="1116" spans="19:22">
      <c r="S1116" s="58"/>
      <c r="V1116" s="58"/>
    </row>
    <row r="1117" spans="19:22">
      <c r="S1117" s="58"/>
      <c r="V1117" s="58"/>
    </row>
    <row r="1118" spans="19:22">
      <c r="S1118" s="58"/>
      <c r="V1118" s="58"/>
    </row>
    <row r="1119" spans="19:22">
      <c r="S1119" s="58"/>
      <c r="V1119" s="58"/>
    </row>
    <row r="1120" spans="19:22">
      <c r="S1120" s="58"/>
      <c r="V1120" s="58"/>
    </row>
    <row r="1121" spans="19:22">
      <c r="S1121" s="58"/>
      <c r="V1121" s="58"/>
    </row>
    <row r="1122" spans="19:22">
      <c r="S1122" s="58"/>
      <c r="V1122" s="58"/>
    </row>
    <row r="1123" spans="19:22">
      <c r="S1123" s="58"/>
      <c r="V1123" s="58"/>
    </row>
    <row r="1124" spans="19:22">
      <c r="S1124" s="58"/>
      <c r="V1124" s="58"/>
    </row>
    <row r="1125" spans="19:22">
      <c r="S1125" s="58"/>
      <c r="V1125" s="58"/>
    </row>
    <row r="1126" spans="19:22">
      <c r="S1126" s="58"/>
      <c r="V1126" s="58"/>
    </row>
    <row r="1127" spans="19:22">
      <c r="S1127" s="58"/>
      <c r="V1127" s="58"/>
    </row>
    <row r="1128" spans="19:22">
      <c r="S1128" s="58"/>
      <c r="V1128" s="58"/>
    </row>
    <row r="1129" spans="19:22">
      <c r="S1129" s="58"/>
      <c r="V1129" s="58"/>
    </row>
    <row r="1130" spans="19:22">
      <c r="S1130" s="58"/>
      <c r="V1130" s="58"/>
    </row>
    <row r="1131" spans="19:22">
      <c r="S1131" s="58"/>
      <c r="V1131" s="58"/>
    </row>
    <row r="1132" spans="19:22">
      <c r="S1132" s="58"/>
      <c r="V1132" s="58"/>
    </row>
    <row r="1133" spans="19:22">
      <c r="S1133" s="58"/>
      <c r="V1133" s="58"/>
    </row>
    <row r="1134" spans="19:22">
      <c r="S1134" s="58"/>
      <c r="V1134" s="58"/>
    </row>
    <row r="1135" spans="19:22">
      <c r="S1135" s="58"/>
      <c r="V1135" s="58"/>
    </row>
    <row r="1136" spans="19:22">
      <c r="S1136" s="58"/>
      <c r="V1136" s="58"/>
    </row>
    <row r="1137" spans="19:22">
      <c r="S1137" s="58"/>
      <c r="V1137" s="58"/>
    </row>
    <row r="1138" spans="19:22">
      <c r="S1138" s="58"/>
      <c r="V1138" s="58"/>
    </row>
    <row r="1139" spans="19:22">
      <c r="S1139" s="58"/>
      <c r="V1139" s="58"/>
    </row>
    <row r="1140" spans="19:22">
      <c r="S1140" s="58"/>
      <c r="V1140" s="58"/>
    </row>
    <row r="1141" spans="19:22">
      <c r="S1141" s="58"/>
      <c r="V1141" s="58"/>
    </row>
    <row r="1142" spans="19:22">
      <c r="S1142" s="58"/>
      <c r="V1142" s="58"/>
    </row>
    <row r="1143" spans="19:22">
      <c r="S1143" s="58"/>
      <c r="V1143" s="58"/>
    </row>
    <row r="1144" spans="19:22">
      <c r="S1144" s="58"/>
      <c r="V1144" s="58"/>
    </row>
    <row r="1145" spans="19:22">
      <c r="S1145" s="58"/>
      <c r="V1145" s="58"/>
    </row>
    <row r="1146" spans="19:22">
      <c r="S1146" s="58"/>
      <c r="V1146" s="58"/>
    </row>
    <row r="1147" spans="19:22">
      <c r="S1147" s="58"/>
      <c r="V1147" s="58"/>
    </row>
    <row r="1148" spans="19:22">
      <c r="S1148" s="58"/>
      <c r="V1148" s="58"/>
    </row>
    <row r="1149" spans="19:22">
      <c r="S1149" s="58"/>
      <c r="V1149" s="58"/>
    </row>
    <row r="1150" spans="19:22">
      <c r="S1150" s="58"/>
      <c r="V1150" s="58"/>
    </row>
    <row r="1151" spans="19:22">
      <c r="S1151" s="58"/>
      <c r="V1151" s="58"/>
    </row>
    <row r="1152" spans="19:22">
      <c r="S1152" s="58"/>
      <c r="V1152" s="58"/>
    </row>
    <row r="1153" spans="19:22">
      <c r="S1153" s="58"/>
      <c r="V1153" s="58"/>
    </row>
    <row r="1154" spans="19:22">
      <c r="S1154" s="58"/>
      <c r="V1154" s="58"/>
    </row>
    <row r="1155" spans="19:22">
      <c r="S1155" s="58"/>
      <c r="V1155" s="58"/>
    </row>
    <row r="1156" spans="19:22">
      <c r="S1156" s="58"/>
      <c r="V1156" s="58"/>
    </row>
    <row r="1157" spans="19:22">
      <c r="S1157" s="58"/>
      <c r="V1157" s="58"/>
    </row>
    <row r="1158" spans="19:22">
      <c r="S1158" s="58"/>
      <c r="V1158" s="58"/>
    </row>
    <row r="1159" spans="19:22">
      <c r="S1159" s="58"/>
      <c r="V1159" s="58"/>
    </row>
    <row r="1160" spans="19:22">
      <c r="S1160" s="58"/>
      <c r="V1160" s="58"/>
    </row>
    <row r="1161" spans="19:22">
      <c r="S1161" s="58"/>
      <c r="V1161" s="58"/>
    </row>
    <row r="1162" spans="19:22">
      <c r="S1162" s="58"/>
      <c r="V1162" s="58"/>
    </row>
    <row r="1163" spans="19:22">
      <c r="S1163" s="58"/>
      <c r="V1163" s="58"/>
    </row>
    <row r="1164" spans="19:22">
      <c r="S1164" s="58"/>
      <c r="V1164" s="58"/>
    </row>
    <row r="1165" spans="19:22">
      <c r="S1165" s="58"/>
      <c r="V1165" s="58"/>
    </row>
    <row r="1166" spans="19:22">
      <c r="S1166" s="58"/>
      <c r="V1166" s="58"/>
    </row>
    <row r="1167" spans="19:22">
      <c r="S1167" s="58"/>
      <c r="V1167" s="58"/>
    </row>
    <row r="1168" spans="19:22">
      <c r="S1168" s="58"/>
      <c r="V1168" s="58"/>
    </row>
    <row r="1169" spans="19:22">
      <c r="S1169" s="58"/>
      <c r="V1169" s="58"/>
    </row>
    <row r="1170" spans="19:22">
      <c r="S1170" s="58"/>
      <c r="V1170" s="58"/>
    </row>
    <row r="1171" spans="19:22">
      <c r="S1171" s="58"/>
      <c r="V1171" s="58"/>
    </row>
    <row r="1172" spans="19:22">
      <c r="S1172" s="58"/>
      <c r="V1172" s="58"/>
    </row>
    <row r="1173" spans="19:22">
      <c r="S1173" s="58"/>
      <c r="V1173" s="58"/>
    </row>
    <row r="1174" spans="19:22">
      <c r="S1174" s="58"/>
      <c r="V1174" s="58"/>
    </row>
    <row r="1175" spans="19:22">
      <c r="S1175" s="58"/>
      <c r="V1175" s="58"/>
    </row>
    <row r="1176" spans="19:22">
      <c r="S1176" s="58"/>
      <c r="V1176" s="58"/>
    </row>
    <row r="1177" spans="19:22">
      <c r="S1177" s="58"/>
      <c r="V1177" s="58"/>
    </row>
    <row r="1178" spans="19:22">
      <c r="S1178" s="58"/>
      <c r="V1178" s="58"/>
    </row>
    <row r="1179" spans="19:22">
      <c r="S1179" s="58"/>
      <c r="V1179" s="58"/>
    </row>
    <row r="1180" spans="19:22">
      <c r="S1180" s="58"/>
      <c r="V1180" s="58"/>
    </row>
    <row r="1181" spans="19:22">
      <c r="S1181" s="58"/>
      <c r="V1181" s="58"/>
    </row>
    <row r="1182" spans="19:22">
      <c r="S1182" s="58"/>
      <c r="V1182" s="58"/>
    </row>
    <row r="1183" spans="19:22">
      <c r="S1183" s="58"/>
      <c r="V1183" s="58"/>
    </row>
    <row r="1184" spans="19:22">
      <c r="S1184" s="58"/>
      <c r="V1184" s="58"/>
    </row>
    <row r="1185" spans="19:22">
      <c r="S1185" s="58"/>
      <c r="V1185" s="58"/>
    </row>
    <row r="1186" spans="19:22">
      <c r="S1186" s="58"/>
      <c r="V1186" s="58"/>
    </row>
    <row r="1187" spans="19:22">
      <c r="S1187" s="58"/>
      <c r="V1187" s="58"/>
    </row>
    <row r="1188" spans="19:22">
      <c r="S1188" s="58"/>
      <c r="V1188" s="58"/>
    </row>
    <row r="1189" spans="19:22">
      <c r="S1189" s="58"/>
      <c r="V1189" s="58"/>
    </row>
    <row r="1190" spans="19:22">
      <c r="S1190" s="58"/>
      <c r="V1190" s="58"/>
    </row>
    <row r="1191" spans="19:22">
      <c r="S1191" s="58"/>
      <c r="V1191" s="58"/>
    </row>
    <row r="1192" spans="19:22">
      <c r="S1192" s="58"/>
      <c r="V1192" s="58"/>
    </row>
    <row r="1193" spans="19:22">
      <c r="S1193" s="58"/>
      <c r="V1193" s="58"/>
    </row>
    <row r="1194" spans="19:22">
      <c r="S1194" s="58"/>
      <c r="V1194" s="58"/>
    </row>
    <row r="1195" spans="19:22">
      <c r="S1195" s="58"/>
      <c r="V1195" s="58"/>
    </row>
    <row r="1196" spans="19:22">
      <c r="S1196" s="58"/>
      <c r="V1196" s="58"/>
    </row>
    <row r="1197" spans="19:22">
      <c r="S1197" s="58"/>
      <c r="V1197" s="58"/>
    </row>
    <row r="1198" spans="19:22">
      <c r="S1198" s="58"/>
      <c r="V1198" s="58"/>
    </row>
    <row r="1199" spans="19:22">
      <c r="S1199" s="58"/>
      <c r="V1199" s="58"/>
    </row>
    <row r="1200" spans="19:22">
      <c r="S1200" s="58"/>
      <c r="V1200" s="58"/>
    </row>
    <row r="1201" spans="19:22">
      <c r="S1201" s="58"/>
      <c r="V1201" s="58"/>
    </row>
    <row r="1202" spans="19:22">
      <c r="S1202" s="58"/>
      <c r="V1202" s="58"/>
    </row>
    <row r="1203" spans="19:22">
      <c r="S1203" s="58"/>
      <c r="V1203" s="58"/>
    </row>
    <row r="1204" spans="19:22">
      <c r="S1204" s="58"/>
      <c r="V1204" s="58"/>
    </row>
    <row r="1205" spans="19:22">
      <c r="S1205" s="58"/>
      <c r="V1205" s="58"/>
    </row>
    <row r="1206" spans="19:22">
      <c r="S1206" s="58"/>
      <c r="V1206" s="58"/>
    </row>
    <row r="1207" spans="19:22">
      <c r="S1207" s="58"/>
      <c r="V1207" s="58"/>
    </row>
    <row r="1208" spans="19:22">
      <c r="S1208" s="58"/>
      <c r="V1208" s="58"/>
    </row>
    <row r="1209" spans="19:22">
      <c r="S1209" s="58"/>
      <c r="V1209" s="58"/>
    </row>
    <row r="1210" spans="19:22">
      <c r="S1210" s="58"/>
      <c r="V1210" s="58"/>
    </row>
    <row r="1211" spans="19:22">
      <c r="S1211" s="58"/>
      <c r="V1211" s="58"/>
    </row>
    <row r="1212" spans="19:22">
      <c r="S1212" s="58"/>
      <c r="V1212" s="58"/>
    </row>
    <row r="1213" spans="19:22">
      <c r="S1213" s="58"/>
      <c r="V1213" s="58"/>
    </row>
    <row r="1214" spans="19:22">
      <c r="S1214" s="58"/>
      <c r="V1214" s="58"/>
    </row>
    <row r="1215" spans="19:22">
      <c r="S1215" s="58"/>
      <c r="V1215" s="58"/>
    </row>
    <row r="1216" spans="19:22">
      <c r="S1216" s="58"/>
      <c r="V1216" s="58"/>
    </row>
    <row r="1217" spans="19:22">
      <c r="S1217" s="58"/>
      <c r="V1217" s="58"/>
    </row>
    <row r="1218" spans="19:22">
      <c r="S1218" s="58"/>
      <c r="V1218" s="58"/>
    </row>
    <row r="1219" spans="19:22">
      <c r="S1219" s="58"/>
      <c r="V1219" s="58"/>
    </row>
    <row r="1220" spans="19:22">
      <c r="S1220" s="58"/>
      <c r="V1220" s="58"/>
    </row>
    <row r="1221" spans="19:22">
      <c r="S1221" s="58"/>
      <c r="V1221" s="58"/>
    </row>
    <row r="1222" spans="19:22">
      <c r="S1222" s="58"/>
      <c r="V1222" s="58"/>
    </row>
    <row r="1223" spans="19:22">
      <c r="S1223" s="58"/>
      <c r="V1223" s="58"/>
    </row>
    <row r="1224" spans="19:22">
      <c r="S1224" s="58"/>
      <c r="V1224" s="58"/>
    </row>
    <row r="1225" spans="19:22">
      <c r="S1225" s="58"/>
      <c r="V1225" s="58"/>
    </row>
    <row r="1226" spans="19:22">
      <c r="S1226" s="58"/>
      <c r="V1226" s="58"/>
    </row>
    <row r="1227" spans="19:22">
      <c r="S1227" s="58"/>
      <c r="V1227" s="58"/>
    </row>
    <row r="1228" spans="19:22">
      <c r="S1228" s="58"/>
      <c r="V1228" s="58"/>
    </row>
    <row r="1229" spans="19:22">
      <c r="S1229" s="58"/>
      <c r="V1229" s="58"/>
    </row>
    <row r="1230" spans="19:22">
      <c r="S1230" s="58"/>
      <c r="V1230" s="58"/>
    </row>
    <row r="1231" spans="19:22">
      <c r="S1231" s="58"/>
      <c r="V1231" s="58"/>
    </row>
    <row r="1232" spans="19:22">
      <c r="S1232" s="58"/>
      <c r="V1232" s="58"/>
    </row>
    <row r="1233" spans="19:22">
      <c r="S1233" s="58"/>
      <c r="V1233" s="58"/>
    </row>
    <row r="1234" spans="19:22">
      <c r="S1234" s="58"/>
      <c r="V1234" s="58"/>
    </row>
    <row r="1235" spans="19:22">
      <c r="S1235" s="58"/>
      <c r="V1235" s="58"/>
    </row>
    <row r="1236" spans="19:22">
      <c r="S1236" s="58"/>
      <c r="V1236" s="58"/>
    </row>
    <row r="1237" spans="19:22">
      <c r="S1237" s="58"/>
      <c r="V1237" s="58"/>
    </row>
    <row r="1238" spans="19:22">
      <c r="S1238" s="58"/>
      <c r="V1238" s="58"/>
    </row>
    <row r="1239" spans="19:22">
      <c r="S1239" s="58"/>
      <c r="V1239" s="58"/>
    </row>
    <row r="1240" spans="19:22">
      <c r="S1240" s="58"/>
      <c r="V1240" s="58"/>
    </row>
    <row r="1241" spans="19:22">
      <c r="S1241" s="58"/>
      <c r="V1241" s="58"/>
    </row>
    <row r="1242" spans="19:22">
      <c r="S1242" s="58"/>
      <c r="V1242" s="58"/>
    </row>
    <row r="1243" spans="19:22">
      <c r="S1243" s="58"/>
      <c r="V1243" s="58"/>
    </row>
    <row r="1244" spans="19:22">
      <c r="S1244" s="58"/>
      <c r="V1244" s="58"/>
    </row>
    <row r="1245" spans="19:22">
      <c r="S1245" s="58"/>
      <c r="V1245" s="58"/>
    </row>
    <row r="1246" spans="19:22">
      <c r="S1246" s="58"/>
      <c r="V1246" s="58"/>
    </row>
    <row r="1247" spans="19:22">
      <c r="S1247" s="58"/>
      <c r="V1247" s="58"/>
    </row>
    <row r="1248" spans="19:22">
      <c r="S1248" s="58"/>
      <c r="V1248" s="58"/>
    </row>
    <row r="1249" spans="19:22">
      <c r="S1249" s="58"/>
      <c r="V1249" s="58"/>
    </row>
    <row r="1250" spans="19:22">
      <c r="S1250" s="58"/>
      <c r="V1250" s="58"/>
    </row>
    <row r="1251" spans="19:22">
      <c r="S1251" s="58"/>
      <c r="V1251" s="58"/>
    </row>
    <row r="1252" spans="19:22">
      <c r="S1252" s="58"/>
      <c r="V1252" s="58"/>
    </row>
    <row r="1253" spans="19:22">
      <c r="S1253" s="58"/>
      <c r="V1253" s="58"/>
    </row>
    <row r="1254" spans="19:22">
      <c r="S1254" s="58"/>
      <c r="V1254" s="58"/>
    </row>
    <row r="1255" spans="19:22">
      <c r="S1255" s="58"/>
      <c r="V1255" s="58"/>
    </row>
    <row r="1256" spans="19:22">
      <c r="S1256" s="58"/>
      <c r="V1256" s="58"/>
    </row>
    <row r="1257" spans="19:22">
      <c r="S1257" s="58"/>
      <c r="V1257" s="58"/>
    </row>
    <row r="1258" spans="19:22">
      <c r="S1258" s="58"/>
      <c r="V1258" s="58"/>
    </row>
    <row r="1259" spans="19:22">
      <c r="S1259" s="58"/>
      <c r="V1259" s="58"/>
    </row>
    <row r="1260" spans="19:22">
      <c r="S1260" s="58"/>
      <c r="V1260" s="58"/>
    </row>
    <row r="1261" spans="19:22">
      <c r="S1261" s="58"/>
      <c r="V1261" s="58"/>
    </row>
    <row r="1262" spans="19:22">
      <c r="S1262" s="58"/>
      <c r="V1262" s="58"/>
    </row>
    <row r="1263" spans="19:22">
      <c r="S1263" s="58"/>
      <c r="V1263" s="58"/>
    </row>
    <row r="1264" spans="19:22">
      <c r="S1264" s="58"/>
      <c r="V1264" s="58"/>
    </row>
    <row r="1265" spans="19:22">
      <c r="S1265" s="58"/>
      <c r="V1265" s="58"/>
    </row>
    <row r="1266" spans="19:22">
      <c r="S1266" s="58"/>
      <c r="V1266" s="58"/>
    </row>
    <row r="1267" spans="19:22">
      <c r="S1267" s="58"/>
      <c r="V1267" s="58"/>
    </row>
    <row r="1268" spans="19:22">
      <c r="S1268" s="58"/>
      <c r="V1268" s="58"/>
    </row>
    <row r="1269" spans="19:22">
      <c r="S1269" s="58"/>
      <c r="V1269" s="58"/>
    </row>
    <row r="1270" spans="19:22">
      <c r="S1270" s="58"/>
      <c r="V1270" s="58"/>
    </row>
    <row r="1271" spans="19:22">
      <c r="S1271" s="58"/>
      <c r="V1271" s="58"/>
    </row>
    <row r="1272" spans="19:22">
      <c r="S1272" s="58"/>
      <c r="V1272" s="58"/>
    </row>
    <row r="1273" spans="19:22">
      <c r="S1273" s="58"/>
      <c r="V1273" s="58"/>
    </row>
    <row r="1274" spans="19:22">
      <c r="S1274" s="58"/>
      <c r="V1274" s="58"/>
    </row>
    <row r="1275" spans="19:22">
      <c r="S1275" s="58"/>
      <c r="V1275" s="58"/>
    </row>
    <row r="1276" spans="19:22">
      <c r="S1276" s="58"/>
      <c r="V1276" s="58"/>
    </row>
    <row r="1277" spans="19:22">
      <c r="S1277" s="58"/>
      <c r="V1277" s="58"/>
    </row>
    <row r="1278" spans="19:22">
      <c r="S1278" s="58"/>
      <c r="V1278" s="58"/>
    </row>
    <row r="1279" spans="19:22">
      <c r="S1279" s="58"/>
      <c r="V1279" s="58"/>
    </row>
    <row r="1280" spans="19:22">
      <c r="S1280" s="58"/>
      <c r="V1280" s="58"/>
    </row>
    <row r="1281" spans="19:22">
      <c r="S1281" s="58"/>
      <c r="V1281" s="58"/>
    </row>
    <row r="1282" spans="19:22">
      <c r="S1282" s="58"/>
      <c r="V1282" s="58"/>
    </row>
    <row r="1283" spans="19:22">
      <c r="S1283" s="58"/>
      <c r="V1283" s="58"/>
    </row>
    <row r="1284" spans="19:22">
      <c r="S1284" s="58"/>
      <c r="V1284" s="58"/>
    </row>
    <row r="1285" spans="19:22">
      <c r="S1285" s="58"/>
      <c r="V1285" s="58"/>
    </row>
    <row r="1286" spans="19:22">
      <c r="S1286" s="58"/>
      <c r="V1286" s="58"/>
    </row>
    <row r="1287" spans="19:22">
      <c r="S1287" s="58"/>
      <c r="V1287" s="58"/>
    </row>
    <row r="1288" spans="19:22">
      <c r="S1288" s="58"/>
      <c r="V1288" s="58"/>
    </row>
    <row r="1289" spans="19:22">
      <c r="S1289" s="58"/>
      <c r="V1289" s="58"/>
    </row>
    <row r="1290" spans="19:22">
      <c r="S1290" s="58"/>
      <c r="V1290" s="58"/>
    </row>
    <row r="1291" spans="19:22">
      <c r="S1291" s="58"/>
      <c r="V1291" s="58"/>
    </row>
    <row r="1292" spans="19:22">
      <c r="S1292" s="58"/>
      <c r="V1292" s="58"/>
    </row>
    <row r="1293" spans="19:22">
      <c r="S1293" s="58"/>
      <c r="V1293" s="58"/>
    </row>
    <row r="1294" spans="19:22">
      <c r="S1294" s="58"/>
      <c r="V1294" s="58"/>
    </row>
    <row r="1295" spans="19:22">
      <c r="S1295" s="58"/>
      <c r="V1295" s="58"/>
    </row>
    <row r="1296" spans="19:22">
      <c r="S1296" s="58"/>
      <c r="V1296" s="58"/>
    </row>
    <row r="1297" spans="19:22">
      <c r="S1297" s="58"/>
      <c r="V1297" s="58"/>
    </row>
    <row r="1298" spans="19:22">
      <c r="S1298" s="58"/>
      <c r="V1298" s="58"/>
    </row>
    <row r="1299" spans="19:22">
      <c r="S1299" s="58"/>
      <c r="V1299" s="58"/>
    </row>
    <row r="1300" spans="19:22">
      <c r="S1300" s="58"/>
      <c r="V1300" s="58"/>
    </row>
    <row r="1301" spans="19:22">
      <c r="S1301" s="58"/>
      <c r="V1301" s="58"/>
    </row>
    <row r="1302" spans="19:22">
      <c r="S1302" s="58"/>
      <c r="V1302" s="58"/>
    </row>
    <row r="1303" spans="19:22">
      <c r="S1303" s="58"/>
      <c r="V1303" s="58"/>
    </row>
    <row r="1304" spans="19:22">
      <c r="S1304" s="58"/>
      <c r="V1304" s="58"/>
    </row>
    <row r="1305" spans="19:22">
      <c r="S1305" s="58"/>
      <c r="V1305" s="58"/>
    </row>
    <row r="1306" spans="19:22">
      <c r="S1306" s="58"/>
      <c r="V1306" s="58"/>
    </row>
    <row r="1307" spans="19:22">
      <c r="S1307" s="58"/>
      <c r="V1307" s="58"/>
    </row>
    <row r="1308" spans="19:22">
      <c r="S1308" s="58"/>
      <c r="V1308" s="58"/>
    </row>
    <row r="1309" spans="19:22">
      <c r="S1309" s="58"/>
      <c r="V1309" s="58"/>
    </row>
    <row r="1310" spans="19:22">
      <c r="S1310" s="58"/>
      <c r="V1310" s="58"/>
    </row>
    <row r="1311" spans="19:22">
      <c r="S1311" s="58"/>
      <c r="V1311" s="58"/>
    </row>
    <row r="1312" spans="19:22">
      <c r="S1312" s="58"/>
      <c r="V1312" s="58"/>
    </row>
    <row r="1313" spans="19:22">
      <c r="S1313" s="58"/>
      <c r="V1313" s="58"/>
    </row>
    <row r="1314" spans="19:22">
      <c r="S1314" s="58"/>
      <c r="V1314" s="58"/>
    </row>
    <row r="1315" spans="19:22">
      <c r="S1315" s="58"/>
      <c r="V1315" s="58"/>
    </row>
    <row r="1316" spans="19:22">
      <c r="S1316" s="58"/>
      <c r="V1316" s="58"/>
    </row>
    <row r="1317" spans="19:22">
      <c r="S1317" s="58"/>
      <c r="V1317" s="58"/>
    </row>
    <row r="1318" spans="19:22">
      <c r="S1318" s="58"/>
      <c r="V1318" s="58"/>
    </row>
    <row r="1319" spans="19:22">
      <c r="S1319" s="58"/>
      <c r="V1319" s="58"/>
    </row>
    <row r="1320" spans="19:22">
      <c r="S1320" s="58"/>
      <c r="V1320" s="58"/>
    </row>
    <row r="1321" spans="19:22">
      <c r="S1321" s="58"/>
      <c r="V1321" s="58"/>
    </row>
    <row r="1322" spans="19:22">
      <c r="S1322" s="58"/>
      <c r="V1322" s="58"/>
    </row>
    <row r="1323" spans="19:22">
      <c r="S1323" s="58"/>
      <c r="V1323" s="58"/>
    </row>
    <row r="1324" spans="19:22">
      <c r="S1324" s="58"/>
      <c r="V1324" s="58"/>
    </row>
    <row r="1325" spans="19:22">
      <c r="S1325" s="58"/>
      <c r="V1325" s="58"/>
    </row>
    <row r="1326" spans="19:22">
      <c r="S1326" s="58"/>
      <c r="V1326" s="58"/>
    </row>
    <row r="1327" spans="19:22">
      <c r="S1327" s="58"/>
      <c r="V1327" s="58"/>
    </row>
    <row r="1328" spans="19:22">
      <c r="S1328" s="58"/>
      <c r="V1328" s="58"/>
    </row>
    <row r="1329" spans="19:22">
      <c r="S1329" s="58"/>
      <c r="V1329" s="58"/>
    </row>
    <row r="1330" spans="19:22">
      <c r="S1330" s="58"/>
      <c r="V1330" s="58"/>
    </row>
    <row r="1331" spans="19:22">
      <c r="S1331" s="58"/>
      <c r="V1331" s="58"/>
    </row>
    <row r="1332" spans="19:22">
      <c r="S1332" s="58"/>
      <c r="V1332" s="58"/>
    </row>
    <row r="1333" spans="19:22">
      <c r="S1333" s="58"/>
      <c r="V1333" s="58"/>
    </row>
    <row r="1334" spans="19:22">
      <c r="S1334" s="58"/>
      <c r="V1334" s="58"/>
    </row>
    <row r="1335" spans="19:22">
      <c r="S1335" s="58"/>
      <c r="V1335" s="58"/>
    </row>
    <row r="1336" spans="19:22">
      <c r="S1336" s="58"/>
      <c r="V1336" s="58"/>
    </row>
    <row r="1337" spans="19:22">
      <c r="S1337" s="58"/>
      <c r="V1337" s="58"/>
    </row>
    <row r="1338" spans="19:22">
      <c r="S1338" s="58"/>
      <c r="V1338" s="58"/>
    </row>
    <row r="1339" spans="19:22">
      <c r="S1339" s="58"/>
      <c r="V1339" s="58"/>
    </row>
    <row r="1340" spans="19:22">
      <c r="S1340" s="58"/>
      <c r="V1340" s="58"/>
    </row>
    <row r="1341" spans="19:22">
      <c r="S1341" s="58"/>
      <c r="V1341" s="58"/>
    </row>
    <row r="1342" spans="19:22">
      <c r="S1342" s="58"/>
      <c r="V1342" s="58"/>
    </row>
    <row r="1343" spans="19:22">
      <c r="S1343" s="58"/>
      <c r="V1343" s="58"/>
    </row>
    <row r="1344" spans="19:22">
      <c r="S1344" s="58"/>
      <c r="V1344" s="58"/>
    </row>
    <row r="1345" spans="19:22">
      <c r="S1345" s="58"/>
      <c r="V1345" s="58"/>
    </row>
    <row r="1346" spans="19:22">
      <c r="S1346" s="58"/>
      <c r="V1346" s="58"/>
    </row>
    <row r="1347" spans="19:22">
      <c r="S1347" s="58"/>
      <c r="V1347" s="58"/>
    </row>
    <row r="1348" spans="19:22">
      <c r="S1348" s="58"/>
      <c r="V1348" s="58"/>
    </row>
    <row r="1349" spans="19:22">
      <c r="S1349" s="58"/>
      <c r="V1349" s="58"/>
    </row>
    <row r="1350" spans="19:22">
      <c r="S1350" s="58"/>
      <c r="V1350" s="58"/>
    </row>
    <row r="1351" spans="19:22">
      <c r="S1351" s="58"/>
      <c r="V1351" s="58"/>
    </row>
    <row r="1352" spans="19:22">
      <c r="S1352" s="58"/>
      <c r="V1352" s="58"/>
    </row>
    <row r="1353" spans="19:22">
      <c r="S1353" s="58"/>
      <c r="V1353" s="58"/>
    </row>
    <row r="1354" spans="19:22">
      <c r="S1354" s="58"/>
      <c r="V1354" s="58"/>
    </row>
    <row r="1355" spans="19:22">
      <c r="S1355" s="58"/>
      <c r="V1355" s="58"/>
    </row>
    <row r="1356" spans="19:22">
      <c r="S1356" s="58"/>
      <c r="V1356" s="58"/>
    </row>
    <row r="1357" spans="19:22">
      <c r="S1357" s="58"/>
      <c r="V1357" s="58"/>
    </row>
    <row r="1358" spans="19:22">
      <c r="S1358" s="58"/>
      <c r="V1358" s="58"/>
    </row>
    <row r="1359" spans="19:22">
      <c r="S1359" s="58"/>
      <c r="V1359" s="58"/>
    </row>
    <row r="1360" spans="19:22">
      <c r="S1360" s="58"/>
      <c r="V1360" s="58"/>
    </row>
    <row r="1361" spans="19:22">
      <c r="S1361" s="58"/>
      <c r="V1361" s="58"/>
    </row>
    <row r="1362" spans="19:22">
      <c r="S1362" s="58"/>
      <c r="V1362" s="58"/>
    </row>
    <row r="1363" spans="19:22">
      <c r="S1363" s="58"/>
      <c r="V1363" s="58"/>
    </row>
    <row r="1364" spans="19:22">
      <c r="S1364" s="58"/>
      <c r="V1364" s="58"/>
    </row>
    <row r="1365" spans="19:22">
      <c r="S1365" s="58"/>
      <c r="V1365" s="58"/>
    </row>
    <row r="1366" spans="19:22">
      <c r="S1366" s="58"/>
      <c r="V1366" s="58"/>
    </row>
    <row r="1367" spans="19:22">
      <c r="S1367" s="58"/>
      <c r="V1367" s="58"/>
    </row>
    <row r="1368" spans="19:22">
      <c r="S1368" s="58"/>
      <c r="V1368" s="58"/>
    </row>
    <row r="1369" spans="19:22">
      <c r="S1369" s="58"/>
      <c r="V1369" s="58"/>
    </row>
    <row r="1370" spans="19:22">
      <c r="S1370" s="58"/>
      <c r="V1370" s="58"/>
    </row>
    <row r="1371" spans="19:22">
      <c r="S1371" s="58"/>
      <c r="V1371" s="58"/>
    </row>
    <row r="1372" spans="19:22">
      <c r="S1372" s="58"/>
      <c r="V1372" s="58"/>
    </row>
    <row r="1373" spans="19:22">
      <c r="S1373" s="58"/>
      <c r="V1373" s="58"/>
    </row>
    <row r="1374" spans="19:22">
      <c r="S1374" s="58"/>
      <c r="V1374" s="58"/>
    </row>
    <row r="1375" spans="19:22">
      <c r="S1375" s="58"/>
      <c r="V1375" s="58"/>
    </row>
    <row r="1376" spans="19:22">
      <c r="S1376" s="58"/>
      <c r="V1376" s="58"/>
    </row>
    <row r="1377" spans="19:22">
      <c r="S1377" s="58"/>
      <c r="V1377" s="58"/>
    </row>
    <row r="1378" spans="19:22">
      <c r="S1378" s="58"/>
      <c r="V1378" s="58"/>
    </row>
    <row r="1379" spans="19:22">
      <c r="S1379" s="58"/>
      <c r="V1379" s="58"/>
    </row>
    <row r="1380" spans="19:22">
      <c r="S1380" s="58"/>
      <c r="V1380" s="58"/>
    </row>
    <row r="1381" spans="19:22">
      <c r="S1381" s="58"/>
      <c r="V1381" s="58"/>
    </row>
    <row r="1382" spans="19:22">
      <c r="S1382" s="58"/>
      <c r="V1382" s="58"/>
    </row>
    <row r="1383" spans="19:22">
      <c r="S1383" s="58"/>
      <c r="V1383" s="58"/>
    </row>
    <row r="1384" spans="19:22">
      <c r="S1384" s="58"/>
      <c r="V1384" s="58"/>
    </row>
    <row r="1385" spans="19:22">
      <c r="S1385" s="58"/>
      <c r="V1385" s="58"/>
    </row>
    <row r="1386" spans="19:22">
      <c r="S1386" s="58"/>
      <c r="V1386" s="58"/>
    </row>
    <row r="1387" spans="19:22">
      <c r="S1387" s="58"/>
      <c r="V1387" s="58"/>
    </row>
    <row r="1388" spans="19:22">
      <c r="S1388" s="58"/>
      <c r="V1388" s="58"/>
    </row>
    <row r="1389" spans="19:22">
      <c r="S1389" s="58"/>
      <c r="V1389" s="58"/>
    </row>
    <row r="1390" spans="19:22">
      <c r="S1390" s="58"/>
      <c r="V1390" s="58"/>
    </row>
    <row r="1391" spans="19:22">
      <c r="S1391" s="58"/>
      <c r="V1391" s="58"/>
    </row>
    <row r="1392" spans="19:22">
      <c r="S1392" s="58"/>
      <c r="V1392" s="58"/>
    </row>
    <row r="1393" spans="19:22">
      <c r="S1393" s="58"/>
      <c r="V1393" s="58"/>
    </row>
    <row r="1394" spans="19:22">
      <c r="S1394" s="58"/>
      <c r="V1394" s="58"/>
    </row>
    <row r="1395" spans="19:22">
      <c r="S1395" s="58"/>
      <c r="V1395" s="58"/>
    </row>
    <row r="1396" spans="19:22">
      <c r="S1396" s="58"/>
      <c r="V1396" s="58"/>
    </row>
    <row r="1397" spans="19:22">
      <c r="S1397" s="58"/>
      <c r="V1397" s="58"/>
    </row>
    <row r="1398" spans="19:22">
      <c r="S1398" s="58"/>
      <c r="V1398" s="58"/>
    </row>
    <row r="1399" spans="19:22">
      <c r="S1399" s="58"/>
      <c r="V1399" s="58"/>
    </row>
    <row r="1400" spans="19:22">
      <c r="S1400" s="58"/>
      <c r="V1400" s="58"/>
    </row>
    <row r="1401" spans="19:22">
      <c r="S1401" s="58"/>
      <c r="V1401" s="58"/>
    </row>
    <row r="1402" spans="19:22">
      <c r="S1402" s="58"/>
      <c r="V1402" s="58"/>
    </row>
    <row r="1403" spans="19:22">
      <c r="S1403" s="58"/>
      <c r="V1403" s="58"/>
    </row>
    <row r="1404" spans="19:22">
      <c r="S1404" s="58"/>
      <c r="V1404" s="58"/>
    </row>
    <row r="1405" spans="19:22">
      <c r="S1405" s="58"/>
      <c r="V1405" s="58"/>
    </row>
    <row r="1406" spans="19:22">
      <c r="S1406" s="58"/>
      <c r="V1406" s="58"/>
    </row>
    <row r="1407" spans="19:22">
      <c r="S1407" s="58"/>
      <c r="V1407" s="58"/>
    </row>
    <row r="1408" spans="19:22">
      <c r="S1408" s="58"/>
      <c r="V1408" s="58"/>
    </row>
    <row r="1409" spans="19:22">
      <c r="S1409" s="58"/>
      <c r="V1409" s="58"/>
    </row>
    <row r="1410" spans="19:22">
      <c r="S1410" s="58"/>
      <c r="V1410" s="58"/>
    </row>
    <row r="1411" spans="19:22">
      <c r="S1411" s="58"/>
      <c r="V1411" s="58"/>
    </row>
    <row r="1412" spans="19:22">
      <c r="S1412" s="58"/>
      <c r="V1412" s="58"/>
    </row>
    <row r="1413" spans="19:22">
      <c r="S1413" s="58"/>
      <c r="V1413" s="58"/>
    </row>
    <row r="1414" spans="19:22">
      <c r="S1414" s="58"/>
      <c r="V1414" s="58"/>
    </row>
    <row r="1415" spans="19:22">
      <c r="S1415" s="58"/>
      <c r="V1415" s="58"/>
    </row>
    <row r="1416" spans="19:22">
      <c r="S1416" s="58"/>
      <c r="V1416" s="58"/>
    </row>
    <row r="1417" spans="19:22">
      <c r="S1417" s="58"/>
      <c r="V1417" s="58"/>
    </row>
    <row r="1418" spans="19:22">
      <c r="S1418" s="58"/>
      <c r="V1418" s="58"/>
    </row>
    <row r="1419" spans="19:22">
      <c r="S1419" s="58"/>
      <c r="V1419" s="58"/>
    </row>
    <row r="1420" spans="19:22">
      <c r="S1420" s="58"/>
      <c r="V1420" s="58"/>
    </row>
    <row r="1421" spans="19:22">
      <c r="S1421" s="58"/>
      <c r="V1421" s="58"/>
    </row>
    <row r="1422" spans="19:22">
      <c r="S1422" s="58"/>
      <c r="V1422" s="58"/>
    </row>
    <row r="1423" spans="19:22">
      <c r="S1423" s="58"/>
      <c r="V1423" s="58"/>
    </row>
    <row r="1424" spans="19:22">
      <c r="S1424" s="58"/>
      <c r="V1424" s="58"/>
    </row>
    <row r="1425" spans="19:22">
      <c r="S1425" s="58"/>
      <c r="V1425" s="58"/>
    </row>
    <row r="1426" spans="19:22">
      <c r="S1426" s="58"/>
      <c r="V1426" s="58"/>
    </row>
    <row r="1427" spans="19:22">
      <c r="S1427" s="58"/>
      <c r="V1427" s="58"/>
    </row>
    <row r="1428" spans="19:22">
      <c r="S1428" s="58"/>
      <c r="V1428" s="58"/>
    </row>
    <row r="1429" spans="19:22">
      <c r="S1429" s="58"/>
      <c r="V1429" s="58"/>
    </row>
    <row r="1430" spans="19:22">
      <c r="S1430" s="58"/>
      <c r="V1430" s="58"/>
    </row>
    <row r="1431" spans="19:22">
      <c r="S1431" s="58"/>
      <c r="V1431" s="58"/>
    </row>
    <row r="1432" spans="19:22">
      <c r="S1432" s="58"/>
      <c r="V1432" s="58"/>
    </row>
    <row r="1433" spans="19:22">
      <c r="S1433" s="58"/>
      <c r="V1433" s="58"/>
    </row>
    <row r="1434" spans="19:22">
      <c r="S1434" s="58"/>
      <c r="V1434" s="58"/>
    </row>
    <row r="1435" spans="19:22">
      <c r="S1435" s="58"/>
      <c r="V1435" s="58"/>
    </row>
    <row r="1436" spans="19:22">
      <c r="S1436" s="58"/>
      <c r="V1436" s="58"/>
    </row>
    <row r="1437" spans="19:22">
      <c r="S1437" s="58"/>
      <c r="V1437" s="58"/>
    </row>
    <row r="1438" spans="19:22">
      <c r="S1438" s="58"/>
      <c r="V1438" s="58"/>
    </row>
    <row r="1439" spans="19:22">
      <c r="S1439" s="58"/>
      <c r="V1439" s="58"/>
    </row>
    <row r="1440" spans="19:22">
      <c r="S1440" s="58"/>
      <c r="V1440" s="58"/>
    </row>
    <row r="1441" spans="19:22">
      <c r="S1441" s="58"/>
      <c r="V1441" s="58"/>
    </row>
    <row r="1442" spans="19:22">
      <c r="S1442" s="58"/>
      <c r="V1442" s="58"/>
    </row>
    <row r="1443" spans="19:22">
      <c r="S1443" s="58"/>
      <c r="V1443" s="58"/>
    </row>
    <row r="1444" spans="19:22">
      <c r="S1444" s="58"/>
      <c r="V1444" s="58"/>
    </row>
    <row r="1445" spans="19:22">
      <c r="S1445" s="58"/>
      <c r="V1445" s="58"/>
    </row>
    <row r="1446" spans="19:22">
      <c r="S1446" s="58"/>
      <c r="V1446" s="58"/>
    </row>
    <row r="1447" spans="19:22">
      <c r="S1447" s="58"/>
      <c r="V1447" s="58"/>
    </row>
    <row r="1448" spans="19:22">
      <c r="S1448" s="58"/>
      <c r="V1448" s="58"/>
    </row>
    <row r="1449" spans="19:22">
      <c r="S1449" s="58"/>
      <c r="V1449" s="58"/>
    </row>
    <row r="1450" spans="19:22">
      <c r="S1450" s="58"/>
      <c r="V1450" s="58"/>
    </row>
    <row r="1451" spans="19:22">
      <c r="S1451" s="58"/>
      <c r="V1451" s="58"/>
    </row>
    <row r="1452" spans="19:22">
      <c r="S1452" s="58"/>
      <c r="V1452" s="58"/>
    </row>
    <row r="1453" spans="19:22">
      <c r="S1453" s="58"/>
      <c r="V1453" s="58"/>
    </row>
    <row r="1454" spans="19:22">
      <c r="S1454" s="58"/>
      <c r="V1454" s="58"/>
    </row>
    <row r="1455" spans="19:22">
      <c r="S1455" s="58"/>
      <c r="V1455" s="58"/>
    </row>
    <row r="1456" spans="19:22">
      <c r="S1456" s="58"/>
      <c r="V1456" s="58"/>
    </row>
    <row r="1457" spans="19:22">
      <c r="S1457" s="58"/>
      <c r="V1457" s="58"/>
    </row>
    <row r="1458" spans="19:22">
      <c r="S1458" s="58"/>
      <c r="V1458" s="58"/>
    </row>
    <row r="1459" spans="19:22">
      <c r="S1459" s="58"/>
      <c r="V1459" s="58"/>
    </row>
    <row r="1460" spans="19:22">
      <c r="S1460" s="58"/>
      <c r="V1460" s="58"/>
    </row>
    <row r="1461" spans="19:22">
      <c r="S1461" s="58"/>
      <c r="V1461" s="58"/>
    </row>
    <row r="1462" spans="19:22">
      <c r="S1462" s="58"/>
      <c r="V1462" s="58"/>
    </row>
    <row r="1463" spans="19:22">
      <c r="S1463" s="58"/>
      <c r="V1463" s="58"/>
    </row>
    <row r="1464" spans="19:22">
      <c r="S1464" s="58"/>
      <c r="V1464" s="58"/>
    </row>
    <row r="1465" spans="19:22">
      <c r="S1465" s="58"/>
      <c r="V1465" s="58"/>
    </row>
    <row r="1466" spans="19:22">
      <c r="S1466" s="58"/>
      <c r="V1466" s="58"/>
    </row>
    <row r="1467" spans="19:22">
      <c r="S1467" s="58"/>
      <c r="V1467" s="58"/>
    </row>
    <row r="1468" spans="19:22">
      <c r="S1468" s="58"/>
      <c r="V1468" s="58"/>
    </row>
    <row r="1469" spans="19:22">
      <c r="S1469" s="58"/>
      <c r="V1469" s="58"/>
    </row>
    <row r="1470" spans="19:22">
      <c r="S1470" s="58"/>
      <c r="V1470" s="58"/>
    </row>
    <row r="1471" spans="19:22">
      <c r="S1471" s="58"/>
      <c r="V1471" s="58"/>
    </row>
    <row r="1472" spans="19:22">
      <c r="S1472" s="58"/>
      <c r="V1472" s="58"/>
    </row>
    <row r="1473" spans="19:22">
      <c r="S1473" s="58"/>
      <c r="V1473" s="58"/>
    </row>
    <row r="1474" spans="19:22">
      <c r="S1474" s="58"/>
      <c r="V1474" s="58"/>
    </row>
    <row r="1475" spans="19:22">
      <c r="S1475" s="58"/>
      <c r="V1475" s="58"/>
    </row>
    <row r="1476" spans="19:22">
      <c r="S1476" s="58"/>
      <c r="V1476" s="58"/>
    </row>
    <row r="1477" spans="19:22">
      <c r="S1477" s="58"/>
      <c r="V1477" s="58"/>
    </row>
    <row r="1478" spans="19:22">
      <c r="S1478" s="58"/>
      <c r="V1478" s="58"/>
    </row>
    <row r="1479" spans="19:22">
      <c r="S1479" s="58"/>
      <c r="V1479" s="58"/>
    </row>
    <row r="1480" spans="19:22">
      <c r="S1480" s="58"/>
      <c r="V1480" s="58"/>
    </row>
    <row r="1481" spans="19:22">
      <c r="S1481" s="58"/>
      <c r="V1481" s="58"/>
    </row>
    <row r="1482" spans="19:22">
      <c r="S1482" s="58"/>
      <c r="V1482" s="58"/>
    </row>
    <row r="1483" spans="19:22">
      <c r="S1483" s="58"/>
      <c r="V1483" s="58"/>
    </row>
    <row r="1484" spans="19:22">
      <c r="S1484" s="58"/>
      <c r="V1484" s="58"/>
    </row>
    <row r="1485" spans="19:22">
      <c r="S1485" s="58"/>
      <c r="V1485" s="58"/>
    </row>
    <row r="1486" spans="19:22">
      <c r="S1486" s="58"/>
      <c r="V1486" s="58"/>
    </row>
    <row r="1487" spans="19:22">
      <c r="S1487" s="58"/>
      <c r="V1487" s="58"/>
    </row>
    <row r="1488" spans="19:22">
      <c r="S1488" s="58"/>
      <c r="V1488" s="58"/>
    </row>
    <row r="1489" spans="19:22">
      <c r="S1489" s="58"/>
      <c r="V1489" s="58"/>
    </row>
    <row r="1490" spans="19:22">
      <c r="S1490" s="58"/>
      <c r="V1490" s="58"/>
    </row>
    <row r="1491" spans="19:22">
      <c r="S1491" s="58"/>
      <c r="V1491" s="58"/>
    </row>
    <row r="1492" spans="19:22">
      <c r="S1492" s="58"/>
      <c r="V1492" s="58"/>
    </row>
    <row r="1493" spans="19:22">
      <c r="S1493" s="58"/>
      <c r="V1493" s="58"/>
    </row>
    <row r="1494" spans="19:22">
      <c r="S1494" s="58"/>
      <c r="V1494" s="58"/>
    </row>
    <row r="1495" spans="19:22">
      <c r="S1495" s="58"/>
      <c r="V1495" s="58"/>
    </row>
    <row r="1496" spans="19:22">
      <c r="S1496" s="58"/>
      <c r="V1496" s="58"/>
    </row>
    <row r="1497" spans="19:22">
      <c r="S1497" s="58"/>
      <c r="V1497" s="58"/>
    </row>
    <row r="1498" spans="19:22">
      <c r="S1498" s="58"/>
      <c r="V1498" s="58"/>
    </row>
    <row r="1499" spans="19:22">
      <c r="S1499" s="58"/>
      <c r="V1499" s="58"/>
    </row>
    <row r="1500" spans="19:22">
      <c r="S1500" s="58"/>
      <c r="V1500" s="58"/>
    </row>
    <row r="1501" spans="19:22">
      <c r="S1501" s="58"/>
      <c r="V1501" s="58"/>
    </row>
    <row r="1502" spans="19:22">
      <c r="S1502" s="58"/>
      <c r="V1502" s="58"/>
    </row>
    <row r="1503" spans="19:22">
      <c r="S1503" s="58"/>
      <c r="V1503" s="58"/>
    </row>
    <row r="1504" spans="19:22">
      <c r="S1504" s="58"/>
      <c r="V1504" s="58"/>
    </row>
    <row r="1505" spans="19:22">
      <c r="S1505" s="58"/>
      <c r="V1505" s="58"/>
    </row>
    <row r="1506" spans="19:22">
      <c r="S1506" s="58"/>
      <c r="V1506" s="58"/>
    </row>
    <row r="1507" spans="19:22">
      <c r="S1507" s="58"/>
      <c r="V1507" s="58"/>
    </row>
    <row r="1508" spans="19:22">
      <c r="S1508" s="58"/>
      <c r="V1508" s="58"/>
    </row>
    <row r="1509" spans="19:22">
      <c r="S1509" s="58"/>
      <c r="V1509" s="58"/>
    </row>
    <row r="1510" spans="19:22">
      <c r="S1510" s="58"/>
      <c r="V1510" s="58"/>
    </row>
    <row r="1511" spans="19:22">
      <c r="S1511" s="58"/>
      <c r="V1511" s="58"/>
    </row>
    <row r="1512" spans="19:22">
      <c r="S1512" s="58"/>
      <c r="V1512" s="58"/>
    </row>
    <row r="1513" spans="19:22">
      <c r="S1513" s="58"/>
      <c r="V1513" s="58"/>
    </row>
    <row r="1514" spans="19:22">
      <c r="S1514" s="58"/>
      <c r="V1514" s="58"/>
    </row>
    <row r="1515" spans="19:22">
      <c r="S1515" s="58"/>
      <c r="V1515" s="58"/>
    </row>
    <row r="1516" spans="19:22">
      <c r="S1516" s="58"/>
      <c r="V1516" s="58"/>
    </row>
    <row r="1517" spans="19:22">
      <c r="S1517" s="58"/>
      <c r="V1517" s="58"/>
    </row>
    <row r="1518" spans="19:22">
      <c r="S1518" s="58"/>
      <c r="V1518" s="58"/>
    </row>
    <row r="1519" spans="19:22">
      <c r="S1519" s="58"/>
      <c r="V1519" s="58"/>
    </row>
    <row r="1520" spans="19:22">
      <c r="S1520" s="58"/>
      <c r="V1520" s="58"/>
    </row>
    <row r="1521" spans="19:22">
      <c r="S1521" s="58"/>
      <c r="V1521" s="58"/>
    </row>
    <row r="1522" spans="19:22">
      <c r="S1522" s="58"/>
      <c r="V1522" s="58"/>
    </row>
    <row r="1523" spans="19:22">
      <c r="S1523" s="58"/>
      <c r="V1523" s="58"/>
    </row>
    <row r="1524" spans="19:22">
      <c r="S1524" s="58"/>
      <c r="V1524" s="58"/>
    </row>
    <row r="1525" spans="19:22">
      <c r="S1525" s="58"/>
      <c r="V1525" s="58"/>
    </row>
    <row r="1526" spans="19:22">
      <c r="S1526" s="58"/>
      <c r="V1526" s="58"/>
    </row>
    <row r="1527" spans="19:22">
      <c r="S1527" s="58"/>
      <c r="V1527" s="58"/>
    </row>
    <row r="1528" spans="19:22">
      <c r="S1528" s="58"/>
      <c r="V1528" s="58"/>
    </row>
    <row r="1529" spans="19:22">
      <c r="S1529" s="58"/>
      <c r="V1529" s="58"/>
    </row>
    <row r="1530" spans="19:22">
      <c r="S1530" s="58"/>
      <c r="V1530" s="58"/>
    </row>
    <row r="1531" spans="19:22">
      <c r="S1531" s="58"/>
      <c r="V1531" s="58"/>
    </row>
    <row r="1532" spans="19:22">
      <c r="S1532" s="58"/>
      <c r="V1532" s="58"/>
    </row>
    <row r="1533" spans="19:22">
      <c r="S1533" s="58"/>
      <c r="V1533" s="58"/>
    </row>
    <row r="1534" spans="19:22">
      <c r="S1534" s="58"/>
      <c r="V1534" s="58"/>
    </row>
    <row r="1535" spans="19:22">
      <c r="S1535" s="58"/>
      <c r="V1535" s="58"/>
    </row>
    <row r="1536" spans="19:22">
      <c r="S1536" s="58"/>
      <c r="V1536" s="58"/>
    </row>
    <row r="1537" spans="19:22">
      <c r="S1537" s="58"/>
      <c r="V1537" s="58"/>
    </row>
    <row r="1538" spans="19:22">
      <c r="S1538" s="58"/>
      <c r="V1538" s="58"/>
    </row>
    <row r="1539" spans="19:22">
      <c r="S1539" s="58"/>
      <c r="V1539" s="58"/>
    </row>
    <row r="1540" spans="19:22">
      <c r="S1540" s="58"/>
      <c r="V1540" s="58"/>
    </row>
    <row r="1541" spans="19:22">
      <c r="S1541" s="58"/>
      <c r="V1541" s="58"/>
    </row>
    <row r="1542" spans="19:22">
      <c r="S1542" s="58"/>
      <c r="V1542" s="58"/>
    </row>
    <row r="1543" spans="19:22">
      <c r="S1543" s="58"/>
      <c r="V1543" s="58"/>
    </row>
    <row r="1544" spans="19:22">
      <c r="S1544" s="58"/>
      <c r="V1544" s="58"/>
    </row>
    <row r="1545" spans="19:22">
      <c r="S1545" s="58"/>
      <c r="V1545" s="58"/>
    </row>
    <row r="1546" spans="19:22">
      <c r="S1546" s="58"/>
      <c r="V1546" s="58"/>
    </row>
    <row r="1547" spans="19:22">
      <c r="S1547" s="58"/>
      <c r="V1547" s="58"/>
    </row>
    <row r="1548" spans="19:22">
      <c r="S1548" s="58"/>
      <c r="V1548" s="58"/>
    </row>
    <row r="1549" spans="19:22">
      <c r="S1549" s="58"/>
      <c r="V1549" s="58"/>
    </row>
    <row r="1550" spans="19:22">
      <c r="S1550" s="58"/>
      <c r="V1550" s="58"/>
    </row>
    <row r="1551" spans="19:22">
      <c r="S1551" s="58"/>
      <c r="V1551" s="58"/>
    </row>
    <row r="1552" spans="19:22">
      <c r="S1552" s="58"/>
      <c r="V1552" s="58"/>
    </row>
    <row r="1553" spans="19:22">
      <c r="S1553" s="58"/>
      <c r="V1553" s="58"/>
    </row>
    <row r="1554" spans="19:22">
      <c r="S1554" s="58"/>
      <c r="V1554" s="58"/>
    </row>
    <row r="1555" spans="19:22">
      <c r="S1555" s="58"/>
      <c r="V1555" s="58"/>
    </row>
    <row r="1556" spans="19:22">
      <c r="S1556" s="58"/>
      <c r="V1556" s="58"/>
    </row>
    <row r="1557" spans="19:22">
      <c r="S1557" s="58"/>
      <c r="V1557" s="58"/>
    </row>
    <row r="1558" spans="19:22">
      <c r="S1558" s="58"/>
      <c r="V1558" s="58"/>
    </row>
    <row r="1559" spans="19:22">
      <c r="S1559" s="58"/>
      <c r="V1559" s="58"/>
    </row>
    <row r="1560" spans="19:22">
      <c r="S1560" s="58"/>
      <c r="V1560" s="58"/>
    </row>
    <row r="1561" spans="19:22">
      <c r="S1561" s="58"/>
      <c r="V1561" s="58"/>
    </row>
    <row r="1562" spans="19:22">
      <c r="S1562" s="58"/>
      <c r="V1562" s="58"/>
    </row>
    <row r="1563" spans="19:22">
      <c r="S1563" s="58"/>
      <c r="V1563" s="58"/>
    </row>
    <row r="1564" spans="19:22">
      <c r="S1564" s="58"/>
      <c r="V1564" s="58"/>
    </row>
    <row r="1565" spans="19:22">
      <c r="S1565" s="58"/>
      <c r="V1565" s="58"/>
    </row>
    <row r="1566" spans="19:22">
      <c r="S1566" s="58"/>
      <c r="V1566" s="58"/>
    </row>
    <row r="1567" spans="19:22">
      <c r="S1567" s="58"/>
      <c r="V1567" s="58"/>
    </row>
    <row r="1568" spans="19:22">
      <c r="S1568" s="58"/>
      <c r="V1568" s="58"/>
    </row>
    <row r="1569" spans="19:22">
      <c r="S1569" s="58"/>
      <c r="V1569" s="58"/>
    </row>
    <row r="1570" spans="19:22">
      <c r="S1570" s="58"/>
      <c r="V1570" s="58"/>
    </row>
    <row r="1571" spans="19:22">
      <c r="S1571" s="58"/>
      <c r="V1571" s="58"/>
    </row>
    <row r="1572" spans="19:22">
      <c r="S1572" s="58"/>
      <c r="V1572" s="58"/>
    </row>
    <row r="1573" spans="19:22">
      <c r="S1573" s="58"/>
      <c r="V1573" s="58"/>
    </row>
    <row r="1574" spans="19:22">
      <c r="S1574" s="58"/>
      <c r="V1574" s="58"/>
    </row>
    <row r="1575" spans="19:22">
      <c r="S1575" s="58"/>
      <c r="V1575" s="58"/>
    </row>
    <row r="1576" spans="19:22">
      <c r="S1576" s="58"/>
      <c r="V1576" s="58"/>
    </row>
    <row r="1577" spans="19:22">
      <c r="S1577" s="58"/>
      <c r="V1577" s="58"/>
    </row>
    <row r="1578" spans="19:22">
      <c r="S1578" s="58"/>
      <c r="V1578" s="58"/>
    </row>
    <row r="1579" spans="19:22">
      <c r="S1579" s="58"/>
      <c r="V1579" s="58"/>
    </row>
    <row r="1580" spans="19:22">
      <c r="S1580" s="58"/>
      <c r="V1580" s="58"/>
    </row>
    <row r="1581" spans="19:22">
      <c r="S1581" s="58"/>
      <c r="V1581" s="58"/>
    </row>
    <row r="1582" spans="19:22">
      <c r="S1582" s="58"/>
      <c r="V1582" s="58"/>
    </row>
    <row r="1583" spans="19:22">
      <c r="S1583" s="58"/>
      <c r="V1583" s="58"/>
    </row>
    <row r="1584" spans="19:22">
      <c r="S1584" s="58"/>
      <c r="V1584" s="58"/>
    </row>
    <row r="1585" spans="19:22">
      <c r="S1585" s="58"/>
      <c r="V1585" s="58"/>
    </row>
    <row r="1586" spans="19:22">
      <c r="S1586" s="58"/>
      <c r="V1586" s="58"/>
    </row>
    <row r="1587" spans="19:22">
      <c r="S1587" s="58"/>
      <c r="V1587" s="58"/>
    </row>
    <row r="1588" spans="19:22">
      <c r="S1588" s="58"/>
      <c r="V1588" s="58"/>
    </row>
    <row r="1589" spans="19:22">
      <c r="S1589" s="58"/>
      <c r="V1589" s="58"/>
    </row>
    <row r="1590" spans="19:22">
      <c r="S1590" s="58"/>
      <c r="V1590" s="58"/>
    </row>
    <row r="1591" spans="19:22">
      <c r="S1591" s="58"/>
      <c r="V1591" s="58"/>
    </row>
    <row r="1592" spans="19:22">
      <c r="S1592" s="58"/>
      <c r="V1592" s="58"/>
    </row>
    <row r="1593" spans="19:22">
      <c r="S1593" s="58"/>
      <c r="V1593" s="58"/>
    </row>
    <row r="1594" spans="19:22">
      <c r="S1594" s="58"/>
      <c r="V1594" s="58"/>
    </row>
    <row r="1595" spans="19:22">
      <c r="S1595" s="58"/>
      <c r="V1595" s="58"/>
    </row>
    <row r="1596" spans="19:22">
      <c r="S1596" s="58"/>
      <c r="V1596" s="58"/>
    </row>
    <row r="1597" spans="19:22">
      <c r="S1597" s="58"/>
      <c r="V1597" s="58"/>
    </row>
    <row r="1598" spans="19:22">
      <c r="S1598" s="58"/>
      <c r="V1598" s="58"/>
    </row>
    <row r="1599" spans="19:22">
      <c r="S1599" s="58"/>
      <c r="V1599" s="58"/>
    </row>
    <row r="1600" spans="19:22">
      <c r="S1600" s="58"/>
      <c r="V1600" s="58"/>
    </row>
    <row r="1601" spans="19:22">
      <c r="S1601" s="58"/>
      <c r="V1601" s="58"/>
    </row>
    <row r="1602" spans="19:22">
      <c r="S1602" s="58"/>
      <c r="V1602" s="58"/>
    </row>
    <row r="1603" spans="19:22">
      <c r="S1603" s="58"/>
      <c r="V1603" s="58"/>
    </row>
    <row r="1604" spans="19:22">
      <c r="S1604" s="58"/>
      <c r="V1604" s="58"/>
    </row>
    <row r="1605" spans="19:22">
      <c r="S1605" s="58"/>
      <c r="V1605" s="58"/>
    </row>
    <row r="1606" spans="19:22">
      <c r="S1606" s="58"/>
      <c r="V1606" s="58"/>
    </row>
    <row r="1607" spans="19:22">
      <c r="S1607" s="58"/>
      <c r="V1607" s="58"/>
    </row>
    <row r="1608" spans="19:22">
      <c r="S1608" s="58"/>
      <c r="V1608" s="58"/>
    </row>
    <row r="1609" spans="19:22">
      <c r="S1609" s="58"/>
      <c r="V1609" s="58"/>
    </row>
    <row r="1610" spans="19:22">
      <c r="S1610" s="58"/>
      <c r="V1610" s="58"/>
    </row>
    <row r="1611" spans="19:22">
      <c r="S1611" s="58"/>
      <c r="V1611" s="58"/>
    </row>
    <row r="1612" spans="19:22">
      <c r="S1612" s="58"/>
      <c r="V1612" s="58"/>
    </row>
    <row r="1613" spans="19:22">
      <c r="S1613" s="58"/>
      <c r="V1613" s="58"/>
    </row>
    <row r="1614" spans="19:22">
      <c r="S1614" s="58"/>
      <c r="V1614" s="58"/>
    </row>
    <row r="1615" spans="19:22">
      <c r="S1615" s="58"/>
      <c r="V1615" s="58"/>
    </row>
    <row r="1616" spans="19:22">
      <c r="S1616" s="58"/>
      <c r="V1616" s="58"/>
    </row>
    <row r="1617" spans="19:22">
      <c r="S1617" s="58"/>
      <c r="V1617" s="58"/>
    </row>
    <row r="1618" spans="19:22">
      <c r="S1618" s="58"/>
      <c r="V1618" s="58"/>
    </row>
    <row r="1619" spans="19:22">
      <c r="S1619" s="58"/>
      <c r="V1619" s="58"/>
    </row>
    <row r="1620" spans="19:22">
      <c r="S1620" s="58"/>
      <c r="V1620" s="58"/>
    </row>
    <row r="1621" spans="19:22">
      <c r="S1621" s="58"/>
      <c r="V1621" s="58"/>
    </row>
    <row r="1622" spans="19:22">
      <c r="S1622" s="58"/>
      <c r="V1622" s="58"/>
    </row>
    <row r="1623" spans="19:22">
      <c r="S1623" s="58"/>
      <c r="V1623" s="58"/>
    </row>
    <row r="1624" spans="19:22">
      <c r="S1624" s="58"/>
      <c r="V1624" s="58"/>
    </row>
    <row r="1625" spans="19:22">
      <c r="S1625" s="58"/>
      <c r="V1625" s="58"/>
    </row>
    <row r="1626" spans="19:22">
      <c r="S1626" s="58"/>
      <c r="V1626" s="58"/>
    </row>
    <row r="1627" spans="19:22">
      <c r="S1627" s="58"/>
      <c r="V1627" s="58"/>
    </row>
    <row r="1628" spans="19:22">
      <c r="S1628" s="58"/>
      <c r="V1628" s="58"/>
    </row>
    <row r="1629" spans="19:22">
      <c r="S1629" s="58"/>
      <c r="V1629" s="58"/>
    </row>
    <row r="1630" spans="19:22">
      <c r="S1630" s="58"/>
      <c r="V1630" s="58"/>
    </row>
    <row r="1631" spans="19:22">
      <c r="S1631" s="58"/>
      <c r="V1631" s="58"/>
    </row>
    <row r="1632" spans="19:22">
      <c r="S1632" s="58"/>
      <c r="V1632" s="58"/>
    </row>
    <row r="1633" spans="19:22">
      <c r="S1633" s="58"/>
      <c r="V1633" s="58"/>
    </row>
    <row r="1634" spans="19:22">
      <c r="S1634" s="58"/>
      <c r="V1634" s="58"/>
    </row>
    <row r="1635" spans="19:22">
      <c r="S1635" s="58"/>
      <c r="V1635" s="58"/>
    </row>
    <row r="1636" spans="19:22">
      <c r="S1636" s="58"/>
      <c r="V1636" s="58"/>
    </row>
    <row r="1637" spans="19:22">
      <c r="S1637" s="58"/>
      <c r="V1637" s="58"/>
    </row>
    <row r="1638" spans="19:22">
      <c r="S1638" s="58"/>
      <c r="V1638" s="58"/>
    </row>
    <row r="1639" spans="19:22">
      <c r="S1639" s="58"/>
      <c r="V1639" s="58"/>
    </row>
    <row r="1640" spans="19:22">
      <c r="S1640" s="58"/>
      <c r="V1640" s="58"/>
    </row>
    <row r="1641" spans="19:22">
      <c r="S1641" s="58"/>
      <c r="V1641" s="58"/>
    </row>
    <row r="1642" spans="19:22">
      <c r="S1642" s="58"/>
      <c r="V1642" s="58"/>
    </row>
    <row r="1643" spans="19:22">
      <c r="S1643" s="58"/>
      <c r="V1643" s="58"/>
    </row>
    <row r="1644" spans="19:22">
      <c r="S1644" s="58"/>
      <c r="V1644" s="58"/>
    </row>
    <row r="1645" spans="19:22">
      <c r="S1645" s="58"/>
      <c r="V1645" s="58"/>
    </row>
    <row r="1646" spans="19:22">
      <c r="S1646" s="58"/>
      <c r="V1646" s="58"/>
    </row>
    <row r="1647" spans="19:22">
      <c r="S1647" s="58"/>
      <c r="V1647" s="58"/>
    </row>
    <row r="1648" spans="19:22">
      <c r="S1648" s="58"/>
      <c r="V1648" s="58"/>
    </row>
    <row r="1649" spans="19:22">
      <c r="S1649" s="58"/>
      <c r="V1649" s="58"/>
    </row>
    <row r="1650" spans="19:22">
      <c r="S1650" s="58"/>
      <c r="V1650" s="58"/>
    </row>
    <row r="1651" spans="19:22">
      <c r="S1651" s="58"/>
      <c r="V1651" s="58"/>
    </row>
    <row r="1652" spans="19:22">
      <c r="S1652" s="58"/>
      <c r="V1652" s="58"/>
    </row>
    <row r="1653" spans="19:22">
      <c r="S1653" s="58"/>
      <c r="V1653" s="58"/>
    </row>
    <row r="1654" spans="19:22">
      <c r="S1654" s="58"/>
      <c r="V1654" s="58"/>
    </row>
    <row r="1655" spans="19:22">
      <c r="S1655" s="58"/>
      <c r="V1655" s="58"/>
    </row>
    <row r="1656" spans="19:22">
      <c r="S1656" s="58"/>
      <c r="V1656" s="58"/>
    </row>
    <row r="1657" spans="19:22">
      <c r="S1657" s="58"/>
      <c r="V1657" s="58"/>
    </row>
    <row r="1658" spans="19:22">
      <c r="S1658" s="58"/>
      <c r="V1658" s="58"/>
    </row>
    <row r="1659" spans="19:22">
      <c r="S1659" s="58"/>
      <c r="V1659" s="58"/>
    </row>
    <row r="1660" spans="19:22">
      <c r="S1660" s="58"/>
      <c r="V1660" s="58"/>
    </row>
    <row r="1661" spans="19:22">
      <c r="S1661" s="58"/>
      <c r="V1661" s="58"/>
    </row>
    <row r="1662" spans="19:22">
      <c r="S1662" s="58"/>
      <c r="V1662" s="58"/>
    </row>
    <row r="1663" spans="19:22">
      <c r="S1663" s="58"/>
      <c r="V1663" s="58"/>
    </row>
    <row r="1664" spans="19:22">
      <c r="S1664" s="58"/>
      <c r="V1664" s="58"/>
    </row>
    <row r="1665" spans="19:22">
      <c r="S1665" s="58"/>
      <c r="V1665" s="58"/>
    </row>
    <row r="1666" spans="19:22">
      <c r="S1666" s="58"/>
      <c r="V1666" s="58"/>
    </row>
    <row r="1667" spans="19:22">
      <c r="S1667" s="58"/>
      <c r="V1667" s="58"/>
    </row>
    <row r="1668" spans="19:22">
      <c r="S1668" s="58"/>
      <c r="V1668" s="58"/>
    </row>
    <row r="1669" spans="19:22">
      <c r="S1669" s="58"/>
      <c r="V1669" s="58"/>
    </row>
    <row r="1670" spans="19:22">
      <c r="S1670" s="58"/>
      <c r="V1670" s="58"/>
    </row>
    <row r="1671" spans="19:22">
      <c r="S1671" s="58"/>
      <c r="V1671" s="58"/>
    </row>
    <row r="1672" spans="19:22">
      <c r="S1672" s="58"/>
      <c r="V1672" s="58"/>
    </row>
    <row r="1673" spans="19:22">
      <c r="S1673" s="58"/>
      <c r="V1673" s="58"/>
    </row>
    <row r="1674" spans="19:22">
      <c r="S1674" s="58"/>
      <c r="V1674" s="58"/>
    </row>
    <row r="1675" spans="19:22">
      <c r="S1675" s="58"/>
      <c r="V1675" s="58"/>
    </row>
    <row r="1676" spans="19:22">
      <c r="S1676" s="58"/>
      <c r="V1676" s="58"/>
    </row>
    <row r="1677" spans="19:22">
      <c r="S1677" s="58"/>
      <c r="V1677" s="58"/>
    </row>
    <row r="1678" spans="19:22">
      <c r="S1678" s="58"/>
      <c r="V1678" s="58"/>
    </row>
    <row r="1679" spans="19:22">
      <c r="S1679" s="58"/>
      <c r="V1679" s="58"/>
    </row>
    <row r="1680" spans="19:22">
      <c r="S1680" s="58"/>
      <c r="V1680" s="58"/>
    </row>
    <row r="1681" spans="19:22">
      <c r="S1681" s="58"/>
      <c r="V1681" s="58"/>
    </row>
    <row r="1682" spans="19:22">
      <c r="S1682" s="58"/>
      <c r="V1682" s="58"/>
    </row>
    <row r="1683" spans="19:22">
      <c r="S1683" s="58"/>
      <c r="V1683" s="58"/>
    </row>
    <row r="1684" spans="19:22">
      <c r="S1684" s="58"/>
      <c r="V1684" s="58"/>
    </row>
    <row r="1685" spans="19:22">
      <c r="S1685" s="58"/>
      <c r="V1685" s="58"/>
    </row>
    <row r="1686" spans="19:22">
      <c r="S1686" s="58"/>
      <c r="V1686" s="58"/>
    </row>
    <row r="1687" spans="19:22">
      <c r="S1687" s="58"/>
      <c r="V1687" s="58"/>
    </row>
    <row r="1688" spans="19:22">
      <c r="S1688" s="58"/>
      <c r="V1688" s="58"/>
    </row>
    <row r="1689" spans="19:22">
      <c r="S1689" s="58"/>
      <c r="V1689" s="58"/>
    </row>
    <row r="1690" spans="19:22">
      <c r="S1690" s="58"/>
      <c r="V1690" s="58"/>
    </row>
    <row r="1691" spans="19:22">
      <c r="S1691" s="58"/>
      <c r="V1691" s="58"/>
    </row>
    <row r="1692" spans="19:22">
      <c r="S1692" s="58"/>
      <c r="V1692" s="58"/>
    </row>
    <row r="1693" spans="19:22">
      <c r="S1693" s="58"/>
      <c r="V1693" s="58"/>
    </row>
    <row r="1694" spans="19:22">
      <c r="S1694" s="58"/>
      <c r="V1694" s="58"/>
    </row>
    <row r="1695" spans="19:22">
      <c r="S1695" s="58"/>
      <c r="V1695" s="58"/>
    </row>
    <row r="1696" spans="19:22">
      <c r="S1696" s="58"/>
      <c r="V1696" s="58"/>
    </row>
    <row r="1697" spans="19:22">
      <c r="S1697" s="58"/>
      <c r="V1697" s="58"/>
    </row>
    <row r="1698" spans="19:22">
      <c r="S1698" s="58"/>
      <c r="V1698" s="58"/>
    </row>
    <row r="1699" spans="19:22">
      <c r="S1699" s="58"/>
      <c r="V1699" s="58"/>
    </row>
    <row r="1700" spans="19:22">
      <c r="S1700" s="58"/>
      <c r="V1700" s="58"/>
    </row>
    <row r="1701" spans="19:22">
      <c r="S1701" s="58"/>
      <c r="V1701" s="58"/>
    </row>
    <row r="1702" spans="19:22">
      <c r="S1702" s="58"/>
      <c r="V1702" s="58"/>
    </row>
    <row r="1703" spans="19:22">
      <c r="S1703" s="58"/>
      <c r="V1703" s="58"/>
    </row>
    <row r="1704" spans="19:22">
      <c r="S1704" s="58"/>
      <c r="V1704" s="58"/>
    </row>
    <row r="1705" spans="19:22">
      <c r="S1705" s="58"/>
      <c r="V1705" s="58"/>
    </row>
    <row r="1706" spans="19:22">
      <c r="S1706" s="58"/>
      <c r="V1706" s="58"/>
    </row>
    <row r="1707" spans="19:22">
      <c r="S1707" s="58"/>
      <c r="V1707" s="58"/>
    </row>
    <row r="1708" spans="19:22">
      <c r="S1708" s="58"/>
      <c r="V1708" s="58"/>
    </row>
    <row r="1709" spans="19:22">
      <c r="S1709" s="58"/>
      <c r="V1709" s="58"/>
    </row>
    <row r="1710" spans="19:22">
      <c r="S1710" s="58"/>
      <c r="V1710" s="58"/>
    </row>
    <row r="1711" spans="19:22">
      <c r="S1711" s="58"/>
      <c r="V1711" s="58"/>
    </row>
    <row r="1712" spans="19:22">
      <c r="S1712" s="58"/>
      <c r="V1712" s="58"/>
    </row>
    <row r="1713" spans="19:22">
      <c r="S1713" s="58"/>
      <c r="V1713" s="58"/>
    </row>
    <row r="1714" spans="19:22">
      <c r="S1714" s="58"/>
      <c r="V1714" s="58"/>
    </row>
    <row r="1715" spans="19:22">
      <c r="S1715" s="58"/>
      <c r="V1715" s="58"/>
    </row>
    <row r="1716" spans="19:22">
      <c r="S1716" s="58"/>
      <c r="V1716" s="58"/>
    </row>
    <row r="1717" spans="19:22">
      <c r="S1717" s="58"/>
      <c r="V1717" s="58"/>
    </row>
    <row r="1718" spans="19:22">
      <c r="S1718" s="58"/>
      <c r="V1718" s="58"/>
    </row>
    <row r="1719" spans="19:22">
      <c r="S1719" s="58"/>
      <c r="V1719" s="58"/>
    </row>
    <row r="1720" spans="19:22">
      <c r="S1720" s="58"/>
      <c r="V1720" s="58"/>
    </row>
    <row r="1721" spans="19:22">
      <c r="S1721" s="58"/>
      <c r="V1721" s="58"/>
    </row>
    <row r="1722" spans="19:22">
      <c r="S1722" s="58"/>
      <c r="V1722" s="58"/>
    </row>
    <row r="1723" spans="19:22">
      <c r="S1723" s="58"/>
      <c r="V1723" s="58"/>
    </row>
    <row r="1724" spans="19:22">
      <c r="S1724" s="58"/>
      <c r="V1724" s="58"/>
    </row>
    <row r="1725" spans="19:22">
      <c r="S1725" s="58"/>
      <c r="V1725" s="58"/>
    </row>
    <row r="1726" spans="19:22">
      <c r="S1726" s="58"/>
      <c r="V1726" s="58"/>
    </row>
    <row r="1727" spans="19:22">
      <c r="S1727" s="58"/>
      <c r="V1727" s="58"/>
    </row>
    <row r="1728" spans="19:22">
      <c r="S1728" s="58"/>
      <c r="V1728" s="58"/>
    </row>
    <row r="1729" spans="19:22">
      <c r="S1729" s="58"/>
      <c r="V1729" s="58"/>
    </row>
    <row r="1730" spans="19:22">
      <c r="S1730" s="58"/>
      <c r="V1730" s="58"/>
    </row>
    <row r="1731" spans="19:22">
      <c r="S1731" s="58"/>
      <c r="V1731" s="58"/>
    </row>
    <row r="1732" spans="19:22">
      <c r="S1732" s="58"/>
      <c r="V1732" s="58"/>
    </row>
    <row r="1733" spans="19:22">
      <c r="S1733" s="58"/>
      <c r="V1733" s="58"/>
    </row>
    <row r="1734" spans="19:22">
      <c r="S1734" s="58"/>
      <c r="V1734" s="58"/>
    </row>
    <row r="1735" spans="19:22">
      <c r="S1735" s="58"/>
      <c r="V1735" s="58"/>
    </row>
    <row r="1736" spans="19:22">
      <c r="S1736" s="58"/>
      <c r="V1736" s="58"/>
    </row>
    <row r="1737" spans="19:22">
      <c r="S1737" s="58"/>
      <c r="V1737" s="58"/>
    </row>
    <row r="1738" spans="19:22">
      <c r="S1738" s="58"/>
      <c r="V1738" s="58"/>
    </row>
    <row r="1739" spans="19:22">
      <c r="S1739" s="58"/>
      <c r="V1739" s="58"/>
    </row>
    <row r="1740" spans="19:22">
      <c r="S1740" s="58"/>
      <c r="V1740" s="58"/>
    </row>
    <row r="1741" spans="19:22">
      <c r="S1741" s="58"/>
      <c r="V1741" s="58"/>
    </row>
    <row r="1742" spans="19:22">
      <c r="S1742" s="58"/>
      <c r="V1742" s="58"/>
    </row>
    <row r="1743" spans="19:22">
      <c r="S1743" s="58"/>
      <c r="V1743" s="58"/>
    </row>
    <row r="1744" spans="19:22">
      <c r="S1744" s="58"/>
      <c r="V1744" s="58"/>
    </row>
    <row r="1745" spans="19:22">
      <c r="S1745" s="58"/>
      <c r="V1745" s="58"/>
    </row>
    <row r="1746" spans="19:22">
      <c r="S1746" s="58"/>
      <c r="V1746" s="58"/>
    </row>
    <row r="1747" spans="19:22">
      <c r="S1747" s="58"/>
      <c r="V1747" s="58"/>
    </row>
    <row r="1748" spans="19:22">
      <c r="S1748" s="58"/>
      <c r="V1748" s="58"/>
    </row>
    <row r="1749" spans="19:22">
      <c r="S1749" s="58"/>
      <c r="V1749" s="58"/>
    </row>
    <row r="1750" spans="19:22">
      <c r="S1750" s="58"/>
      <c r="V1750" s="58"/>
    </row>
    <row r="1751" spans="19:22">
      <c r="S1751" s="58"/>
      <c r="V1751" s="58"/>
    </row>
    <row r="1752" spans="19:22">
      <c r="S1752" s="58"/>
      <c r="V1752" s="58"/>
    </row>
    <row r="1753" spans="19:22">
      <c r="S1753" s="58"/>
      <c r="V1753" s="58"/>
    </row>
    <row r="1754" spans="19:22">
      <c r="S1754" s="58"/>
      <c r="V1754" s="58"/>
    </row>
    <row r="1755" spans="19:22">
      <c r="S1755" s="58"/>
      <c r="V1755" s="58"/>
    </row>
    <row r="1756" spans="19:22">
      <c r="S1756" s="58"/>
      <c r="V1756" s="58"/>
    </row>
    <row r="1757" spans="19:22">
      <c r="S1757" s="58"/>
      <c r="V1757" s="58"/>
    </row>
    <row r="1758" spans="19:22">
      <c r="S1758" s="58"/>
      <c r="V1758" s="58"/>
    </row>
    <row r="1759" spans="19:22">
      <c r="S1759" s="58"/>
      <c r="V1759" s="58"/>
    </row>
    <row r="1760" spans="19:22">
      <c r="S1760" s="58"/>
      <c r="V1760" s="58"/>
    </row>
    <row r="1761" spans="19:22">
      <c r="S1761" s="58"/>
      <c r="V1761" s="58"/>
    </row>
    <row r="1762" spans="19:22">
      <c r="S1762" s="58"/>
      <c r="V1762" s="58"/>
    </row>
    <row r="1763" spans="19:22">
      <c r="S1763" s="58"/>
      <c r="V1763" s="58"/>
    </row>
    <row r="1764" spans="19:22">
      <c r="S1764" s="58"/>
      <c r="V1764" s="58"/>
    </row>
    <row r="1765" spans="19:22">
      <c r="S1765" s="58"/>
      <c r="V1765" s="58"/>
    </row>
    <row r="1766" spans="19:22">
      <c r="S1766" s="58"/>
      <c r="V1766" s="58"/>
    </row>
    <row r="1767" spans="19:22">
      <c r="S1767" s="58"/>
      <c r="V1767" s="58"/>
    </row>
    <row r="1768" spans="19:22">
      <c r="S1768" s="58"/>
      <c r="V1768" s="58"/>
    </row>
    <row r="1769" spans="19:22">
      <c r="S1769" s="58"/>
      <c r="V1769" s="58"/>
    </row>
    <row r="1770" spans="19:22">
      <c r="S1770" s="58"/>
      <c r="V1770" s="58"/>
    </row>
    <row r="1771" spans="19:22">
      <c r="S1771" s="58"/>
      <c r="V1771" s="58"/>
    </row>
    <row r="1772" spans="19:22">
      <c r="S1772" s="58"/>
      <c r="V1772" s="58"/>
    </row>
    <row r="1773" spans="19:22">
      <c r="S1773" s="58"/>
      <c r="V1773" s="58"/>
    </row>
    <row r="1774" spans="19:22">
      <c r="S1774" s="58"/>
      <c r="V1774" s="58"/>
    </row>
    <row r="1775" spans="19:22">
      <c r="S1775" s="58"/>
      <c r="V1775" s="58"/>
    </row>
    <row r="1776" spans="19:22">
      <c r="S1776" s="58"/>
      <c r="V1776" s="58"/>
    </row>
    <row r="1777" spans="19:22">
      <c r="S1777" s="58"/>
      <c r="V1777" s="58"/>
    </row>
    <row r="1778" spans="19:22">
      <c r="S1778" s="58"/>
      <c r="V1778" s="58"/>
    </row>
    <row r="1779" spans="19:22">
      <c r="S1779" s="58"/>
      <c r="V1779" s="58"/>
    </row>
    <row r="1780" spans="19:22">
      <c r="S1780" s="58"/>
      <c r="V1780" s="58"/>
    </row>
    <row r="1781" spans="19:22">
      <c r="S1781" s="58"/>
      <c r="V1781" s="58"/>
    </row>
    <row r="1782" spans="19:22">
      <c r="S1782" s="58"/>
      <c r="V1782" s="58"/>
    </row>
    <row r="1783" spans="19:22">
      <c r="S1783" s="58"/>
      <c r="V1783" s="58"/>
    </row>
    <row r="1784" spans="19:22">
      <c r="S1784" s="58"/>
      <c r="V1784" s="58"/>
    </row>
    <row r="1785" spans="19:22">
      <c r="S1785" s="58"/>
      <c r="V1785" s="58"/>
    </row>
    <row r="1786" spans="19:22">
      <c r="S1786" s="58"/>
      <c r="V1786" s="58"/>
    </row>
    <row r="1787" spans="19:22">
      <c r="S1787" s="58"/>
      <c r="V1787" s="58"/>
    </row>
    <row r="1788" spans="19:22">
      <c r="S1788" s="58"/>
      <c r="V1788" s="58"/>
    </row>
    <row r="1789" spans="19:22">
      <c r="S1789" s="58"/>
      <c r="V1789" s="58"/>
    </row>
    <row r="1790" spans="19:22">
      <c r="S1790" s="58"/>
      <c r="V1790" s="58"/>
    </row>
    <row r="1791" spans="19:22">
      <c r="S1791" s="58"/>
      <c r="V1791" s="58"/>
    </row>
    <row r="1792" spans="19:22">
      <c r="S1792" s="58"/>
      <c r="V1792" s="58"/>
    </row>
    <row r="1793" spans="19:22">
      <c r="S1793" s="58"/>
      <c r="V1793" s="58"/>
    </row>
    <row r="1794" spans="19:22">
      <c r="S1794" s="58"/>
      <c r="V1794" s="58"/>
    </row>
    <row r="1795" spans="19:22">
      <c r="S1795" s="58"/>
      <c r="V1795" s="58"/>
    </row>
    <row r="1796" spans="19:22">
      <c r="S1796" s="58"/>
      <c r="V1796" s="58"/>
    </row>
    <row r="1797" spans="19:22">
      <c r="S1797" s="58"/>
      <c r="V1797" s="58"/>
    </row>
    <row r="1798" spans="19:22">
      <c r="S1798" s="58"/>
      <c r="V1798" s="58"/>
    </row>
    <row r="1799" spans="19:22">
      <c r="S1799" s="58"/>
      <c r="V1799" s="58"/>
    </row>
    <row r="1800" spans="19:22">
      <c r="S1800" s="58"/>
      <c r="V1800" s="58"/>
    </row>
    <row r="1801" spans="19:22">
      <c r="S1801" s="58"/>
      <c r="V1801" s="58"/>
    </row>
    <row r="1802" spans="19:22">
      <c r="S1802" s="58"/>
      <c r="V1802" s="58"/>
    </row>
    <row r="1803" spans="19:22">
      <c r="S1803" s="58"/>
      <c r="V1803" s="58"/>
    </row>
    <row r="1804" spans="19:22">
      <c r="S1804" s="58"/>
      <c r="V1804" s="58"/>
    </row>
    <row r="1805" spans="19:22">
      <c r="S1805" s="58"/>
      <c r="V1805" s="58"/>
    </row>
    <row r="1806" spans="19:22">
      <c r="S1806" s="58"/>
      <c r="V1806" s="58"/>
    </row>
    <row r="1807" spans="19:22">
      <c r="S1807" s="58"/>
      <c r="V1807" s="58"/>
    </row>
    <row r="1808" spans="19:22">
      <c r="S1808" s="58"/>
      <c r="V1808" s="58"/>
    </row>
    <row r="1809" spans="19:22">
      <c r="S1809" s="58"/>
      <c r="V1809" s="58"/>
    </row>
    <row r="1810" spans="19:22">
      <c r="S1810" s="58"/>
      <c r="V1810" s="58"/>
    </row>
    <row r="1811" spans="19:22">
      <c r="S1811" s="58"/>
      <c r="V1811" s="58"/>
    </row>
    <row r="1812" spans="19:22">
      <c r="S1812" s="58"/>
      <c r="V1812" s="58"/>
    </row>
    <row r="1813" spans="19:22">
      <c r="S1813" s="58"/>
      <c r="V1813" s="58"/>
    </row>
    <row r="1814" spans="19:22">
      <c r="S1814" s="58"/>
      <c r="V1814" s="58"/>
    </row>
    <row r="1815" spans="19:22">
      <c r="S1815" s="58"/>
      <c r="V1815" s="58"/>
    </row>
    <row r="1816" spans="19:22">
      <c r="S1816" s="58"/>
      <c r="V1816" s="58"/>
    </row>
    <row r="1817" spans="19:22">
      <c r="S1817" s="58"/>
      <c r="V1817" s="58"/>
    </row>
    <row r="1818" spans="19:22">
      <c r="S1818" s="58"/>
      <c r="V1818" s="58"/>
    </row>
    <row r="1819" spans="19:22">
      <c r="S1819" s="58"/>
      <c r="V1819" s="58"/>
    </row>
    <row r="1820" spans="19:22">
      <c r="S1820" s="58"/>
      <c r="V1820" s="58"/>
    </row>
    <row r="1821" spans="19:22">
      <c r="S1821" s="58"/>
      <c r="V1821" s="58"/>
    </row>
    <row r="1822" spans="19:22">
      <c r="S1822" s="58"/>
      <c r="V1822" s="58"/>
    </row>
    <row r="1823" spans="19:22">
      <c r="S1823" s="58"/>
      <c r="V1823" s="58"/>
    </row>
    <row r="1824" spans="19:22">
      <c r="S1824" s="58"/>
      <c r="V1824" s="58"/>
    </row>
    <row r="1825" spans="19:22">
      <c r="S1825" s="58"/>
      <c r="V1825" s="58"/>
    </row>
    <row r="1826" spans="19:22">
      <c r="S1826" s="58"/>
      <c r="V1826" s="58"/>
    </row>
    <row r="1827" spans="19:22">
      <c r="S1827" s="58"/>
      <c r="V1827" s="58"/>
    </row>
    <row r="1828" spans="19:22">
      <c r="S1828" s="58"/>
      <c r="V1828" s="58"/>
    </row>
    <row r="1829" spans="19:22">
      <c r="S1829" s="58"/>
      <c r="V1829" s="58"/>
    </row>
    <row r="1830" spans="19:22">
      <c r="S1830" s="58"/>
      <c r="V1830" s="58"/>
    </row>
    <row r="1831" spans="19:22">
      <c r="S1831" s="58"/>
      <c r="V1831" s="58"/>
    </row>
    <row r="1832" spans="19:22">
      <c r="S1832" s="58"/>
      <c r="V1832" s="58"/>
    </row>
    <row r="1833" spans="19:22">
      <c r="S1833" s="58"/>
      <c r="V1833" s="58"/>
    </row>
    <row r="1834" spans="19:22">
      <c r="S1834" s="58"/>
      <c r="V1834" s="58"/>
    </row>
    <row r="1835" spans="19:22">
      <c r="S1835" s="58"/>
      <c r="V1835" s="58"/>
    </row>
    <row r="1836" spans="19:22">
      <c r="S1836" s="58"/>
      <c r="V1836" s="58"/>
    </row>
    <row r="1837" spans="19:22">
      <c r="S1837" s="58"/>
      <c r="V1837" s="58"/>
    </row>
    <row r="1838" spans="19:22">
      <c r="S1838" s="58"/>
      <c r="V1838" s="58"/>
    </row>
    <row r="1839" spans="19:22">
      <c r="S1839" s="58"/>
      <c r="V1839" s="58"/>
    </row>
    <row r="1840" spans="19:22">
      <c r="S1840" s="58"/>
      <c r="V1840" s="58"/>
    </row>
    <row r="1841" spans="19:22">
      <c r="S1841" s="58"/>
      <c r="V1841" s="58"/>
    </row>
    <row r="1842" spans="19:22">
      <c r="S1842" s="58"/>
      <c r="V1842" s="58"/>
    </row>
    <row r="1843" spans="19:22">
      <c r="S1843" s="58"/>
      <c r="V1843" s="58"/>
    </row>
    <row r="1844" spans="19:22">
      <c r="S1844" s="58"/>
      <c r="V1844" s="58"/>
    </row>
    <row r="1845" spans="19:22">
      <c r="S1845" s="58"/>
      <c r="V1845" s="58"/>
    </row>
    <row r="1846" spans="19:22">
      <c r="S1846" s="58"/>
      <c r="V1846" s="58"/>
    </row>
    <row r="1847" spans="19:22">
      <c r="S1847" s="58"/>
      <c r="V1847" s="58"/>
    </row>
    <row r="1848" spans="19:22">
      <c r="S1848" s="58"/>
      <c r="V1848" s="58"/>
    </row>
    <row r="1849" spans="19:22">
      <c r="S1849" s="58"/>
      <c r="V1849" s="58"/>
    </row>
    <row r="1850" spans="19:22">
      <c r="S1850" s="58"/>
      <c r="V1850" s="58"/>
    </row>
    <row r="1851" spans="19:22">
      <c r="S1851" s="58"/>
      <c r="V1851" s="58"/>
    </row>
    <row r="1852" spans="19:22">
      <c r="S1852" s="58"/>
      <c r="V1852" s="58"/>
    </row>
    <row r="1853" spans="19:22">
      <c r="S1853" s="58"/>
      <c r="V1853" s="58"/>
    </row>
    <row r="1854" spans="19:22">
      <c r="S1854" s="58"/>
      <c r="V1854" s="58"/>
    </row>
    <row r="1855" spans="19:22">
      <c r="S1855" s="58"/>
      <c r="V1855" s="58"/>
    </row>
    <row r="1856" spans="19:22">
      <c r="S1856" s="58"/>
      <c r="V1856" s="58"/>
    </row>
    <row r="1857" spans="19:22">
      <c r="S1857" s="58"/>
      <c r="V1857" s="58"/>
    </row>
    <row r="1858" spans="19:22">
      <c r="S1858" s="58"/>
      <c r="V1858" s="58"/>
    </row>
    <row r="1859" spans="19:22">
      <c r="S1859" s="58"/>
      <c r="V1859" s="58"/>
    </row>
    <row r="1860" spans="19:22">
      <c r="S1860" s="58"/>
      <c r="V1860" s="58"/>
    </row>
    <row r="1861" spans="19:22">
      <c r="S1861" s="58"/>
      <c r="V1861" s="58"/>
    </row>
    <row r="1862" spans="19:22">
      <c r="S1862" s="58"/>
      <c r="V1862" s="58"/>
    </row>
    <row r="1863" spans="19:22">
      <c r="S1863" s="58"/>
      <c r="V1863" s="58"/>
    </row>
    <row r="1864" spans="19:22">
      <c r="S1864" s="58"/>
      <c r="V1864" s="58"/>
    </row>
    <row r="1865" spans="19:22">
      <c r="S1865" s="58"/>
      <c r="V1865" s="58"/>
    </row>
    <row r="1866" spans="19:22">
      <c r="S1866" s="58"/>
      <c r="V1866" s="58"/>
    </row>
    <row r="1867" spans="19:22">
      <c r="S1867" s="58"/>
      <c r="V1867" s="58"/>
    </row>
    <row r="1868" spans="19:22">
      <c r="S1868" s="58"/>
      <c r="V1868" s="58"/>
    </row>
    <row r="1869" spans="19:22">
      <c r="S1869" s="58"/>
      <c r="V1869" s="58"/>
    </row>
    <row r="1870" spans="19:22">
      <c r="S1870" s="58"/>
      <c r="V1870" s="58"/>
    </row>
    <row r="1871" spans="19:22">
      <c r="S1871" s="58"/>
      <c r="V1871" s="58"/>
    </row>
    <row r="1872" spans="19:22">
      <c r="S1872" s="58"/>
      <c r="V1872" s="58"/>
    </row>
    <row r="1873" spans="19:22">
      <c r="S1873" s="58"/>
      <c r="V1873" s="58"/>
    </row>
    <row r="1874" spans="19:22">
      <c r="S1874" s="58"/>
      <c r="V1874" s="58"/>
    </row>
    <row r="1875" spans="19:22">
      <c r="S1875" s="58"/>
      <c r="V1875" s="58"/>
    </row>
    <row r="1876" spans="19:22">
      <c r="S1876" s="58"/>
      <c r="V1876" s="58"/>
    </row>
    <row r="1877" spans="19:22">
      <c r="S1877" s="58"/>
      <c r="V1877" s="58"/>
    </row>
    <row r="1878" spans="19:22">
      <c r="S1878" s="58"/>
      <c r="V1878" s="58"/>
    </row>
    <row r="1879" spans="19:22">
      <c r="S1879" s="58"/>
      <c r="V1879" s="58"/>
    </row>
    <row r="1880" spans="19:22">
      <c r="S1880" s="58"/>
      <c r="V1880" s="58"/>
    </row>
    <row r="1881" spans="19:22">
      <c r="S1881" s="58"/>
      <c r="V1881" s="58"/>
    </row>
    <row r="1882" spans="19:22">
      <c r="S1882" s="58"/>
      <c r="V1882" s="58"/>
    </row>
    <row r="1883" spans="19:22">
      <c r="S1883" s="58"/>
      <c r="V1883" s="58"/>
    </row>
    <row r="1884" spans="19:22">
      <c r="S1884" s="58"/>
      <c r="V1884" s="58"/>
    </row>
    <row r="1885" spans="19:22">
      <c r="S1885" s="58"/>
      <c r="V1885" s="58"/>
    </row>
    <row r="1886" spans="19:22">
      <c r="S1886" s="58"/>
      <c r="V1886" s="58"/>
    </row>
    <row r="1887" spans="19:22">
      <c r="S1887" s="58"/>
      <c r="V1887" s="58"/>
    </row>
    <row r="1888" spans="19:22">
      <c r="S1888" s="58"/>
      <c r="V1888" s="58"/>
    </row>
    <row r="1889" spans="19:22">
      <c r="S1889" s="58"/>
      <c r="V1889" s="58"/>
    </row>
    <row r="1890" spans="19:22">
      <c r="S1890" s="58"/>
      <c r="V1890" s="58"/>
    </row>
    <row r="1891" spans="19:22">
      <c r="S1891" s="58"/>
      <c r="V1891" s="58"/>
    </row>
    <row r="1892" spans="19:22">
      <c r="S1892" s="58"/>
      <c r="V1892" s="58"/>
    </row>
    <row r="1893" spans="19:22">
      <c r="S1893" s="58"/>
      <c r="V1893" s="58"/>
    </row>
    <row r="1894" spans="19:22">
      <c r="S1894" s="58"/>
      <c r="V1894" s="58"/>
    </row>
    <row r="1895" spans="19:22">
      <c r="S1895" s="58"/>
      <c r="V1895" s="58"/>
    </row>
    <row r="1896" spans="19:22">
      <c r="S1896" s="58"/>
      <c r="V1896" s="58"/>
    </row>
    <row r="1897" spans="19:22">
      <c r="S1897" s="58"/>
      <c r="V1897" s="58"/>
    </row>
    <row r="1898" spans="19:22">
      <c r="S1898" s="58"/>
      <c r="V1898" s="58"/>
    </row>
    <row r="1899" spans="19:22">
      <c r="S1899" s="58"/>
      <c r="V1899" s="58"/>
    </row>
    <row r="1900" spans="19:22">
      <c r="S1900" s="58"/>
      <c r="V1900" s="58"/>
    </row>
    <row r="1901" spans="19:22">
      <c r="S1901" s="58"/>
      <c r="V1901" s="58"/>
    </row>
    <row r="1902" spans="19:22">
      <c r="S1902" s="58"/>
      <c r="V1902" s="58"/>
    </row>
    <row r="1903" spans="19:22">
      <c r="S1903" s="58"/>
      <c r="V1903" s="58"/>
    </row>
    <row r="1904" spans="19:22">
      <c r="S1904" s="58"/>
      <c r="V1904" s="58"/>
    </row>
    <row r="1905" spans="19:22">
      <c r="S1905" s="58"/>
      <c r="V1905" s="58"/>
    </row>
    <row r="1906" spans="19:22">
      <c r="S1906" s="58"/>
      <c r="V1906" s="58"/>
    </row>
    <row r="1907" spans="19:22">
      <c r="S1907" s="58"/>
      <c r="V1907" s="58"/>
    </row>
    <row r="1908" spans="19:22">
      <c r="S1908" s="58"/>
      <c r="V1908" s="58"/>
    </row>
    <row r="1909" spans="19:22">
      <c r="S1909" s="58"/>
      <c r="V1909" s="58"/>
    </row>
    <row r="1910" spans="19:22">
      <c r="S1910" s="58"/>
      <c r="V1910" s="58"/>
    </row>
    <row r="1911" spans="19:22">
      <c r="S1911" s="58"/>
      <c r="V1911" s="58"/>
    </row>
    <row r="1912" spans="19:22">
      <c r="S1912" s="58"/>
      <c r="V1912" s="58"/>
    </row>
    <row r="1913" spans="19:22">
      <c r="S1913" s="58"/>
      <c r="V1913" s="58"/>
    </row>
    <row r="1914" spans="19:22">
      <c r="S1914" s="58"/>
      <c r="V1914" s="58"/>
    </row>
    <row r="1915" spans="19:22">
      <c r="S1915" s="58"/>
      <c r="V1915" s="58"/>
    </row>
    <row r="1916" spans="19:22">
      <c r="S1916" s="58"/>
      <c r="V1916" s="58"/>
    </row>
    <row r="1917" spans="19:22">
      <c r="S1917" s="58"/>
      <c r="V1917" s="58"/>
    </row>
    <row r="1918" spans="19:22">
      <c r="S1918" s="58"/>
      <c r="V1918" s="58"/>
    </row>
    <row r="1919" spans="19:22">
      <c r="S1919" s="58"/>
      <c r="V1919" s="58"/>
    </row>
    <row r="1920" spans="19:22">
      <c r="S1920" s="58"/>
      <c r="V1920" s="58"/>
    </row>
    <row r="1921" spans="19:22">
      <c r="S1921" s="58"/>
      <c r="V1921" s="58"/>
    </row>
    <row r="1922" spans="19:22">
      <c r="S1922" s="58"/>
      <c r="V1922" s="58"/>
    </row>
    <row r="1923" spans="19:22">
      <c r="S1923" s="58"/>
      <c r="V1923" s="58"/>
    </row>
    <row r="1924" spans="19:22">
      <c r="S1924" s="58"/>
      <c r="V1924" s="58"/>
    </row>
    <row r="1925" spans="19:22">
      <c r="S1925" s="58"/>
      <c r="V1925" s="58"/>
    </row>
    <row r="1926" spans="19:22">
      <c r="S1926" s="58"/>
      <c r="V1926" s="58"/>
    </row>
    <row r="1927" spans="19:22">
      <c r="S1927" s="58"/>
      <c r="V1927" s="58"/>
    </row>
    <row r="1928" spans="19:22">
      <c r="S1928" s="58"/>
      <c r="V1928" s="58"/>
    </row>
    <row r="1929" spans="19:22">
      <c r="S1929" s="58"/>
      <c r="V1929" s="58"/>
    </row>
    <row r="1930" spans="19:22">
      <c r="S1930" s="58"/>
      <c r="V1930" s="58"/>
    </row>
    <row r="1931" spans="19:22">
      <c r="S1931" s="58"/>
      <c r="V1931" s="58"/>
    </row>
    <row r="1932" spans="19:22">
      <c r="S1932" s="58"/>
      <c r="V1932" s="58"/>
    </row>
    <row r="1933" spans="19:22">
      <c r="S1933" s="58"/>
      <c r="V1933" s="58"/>
    </row>
    <row r="1934" spans="19:22">
      <c r="S1934" s="58"/>
      <c r="V1934" s="58"/>
    </row>
    <row r="1935" spans="19:22">
      <c r="S1935" s="58"/>
      <c r="V1935" s="58"/>
    </row>
    <row r="1936" spans="19:22">
      <c r="S1936" s="58"/>
      <c r="V1936" s="58"/>
    </row>
    <row r="1937" spans="19:22">
      <c r="S1937" s="58"/>
      <c r="V1937" s="58"/>
    </row>
    <row r="1938" spans="19:22">
      <c r="S1938" s="58"/>
      <c r="V1938" s="58"/>
    </row>
    <row r="1939" spans="19:22">
      <c r="S1939" s="58"/>
      <c r="V1939" s="58"/>
    </row>
    <row r="1940" spans="19:22">
      <c r="S1940" s="58"/>
      <c r="V1940" s="58"/>
    </row>
    <row r="1941" spans="19:22">
      <c r="S1941" s="58"/>
      <c r="V1941" s="58"/>
    </row>
    <row r="1942" spans="19:22">
      <c r="S1942" s="58"/>
      <c r="V1942" s="58"/>
    </row>
    <row r="1943" spans="19:22">
      <c r="S1943" s="58"/>
      <c r="V1943" s="58"/>
    </row>
    <row r="1944" spans="19:22">
      <c r="S1944" s="58"/>
      <c r="V1944" s="58"/>
    </row>
    <row r="1945" spans="19:22">
      <c r="S1945" s="58"/>
      <c r="V1945" s="58"/>
    </row>
    <row r="1946" spans="19:22">
      <c r="S1946" s="58"/>
      <c r="V1946" s="58"/>
    </row>
    <row r="1947" spans="19:22">
      <c r="S1947" s="58"/>
      <c r="V1947" s="58"/>
    </row>
    <row r="1948" spans="19:22">
      <c r="S1948" s="58"/>
      <c r="V1948" s="58"/>
    </row>
    <row r="1949" spans="19:22">
      <c r="S1949" s="58"/>
      <c r="V1949" s="58"/>
    </row>
    <row r="1950" spans="19:22">
      <c r="S1950" s="58"/>
      <c r="V1950" s="58"/>
    </row>
    <row r="1951" spans="19:22">
      <c r="S1951" s="58"/>
      <c r="V1951" s="58"/>
    </row>
    <row r="1952" spans="19:22">
      <c r="S1952" s="58"/>
      <c r="V1952" s="58"/>
    </row>
    <row r="1953" spans="19:22">
      <c r="S1953" s="58"/>
      <c r="V1953" s="58"/>
    </row>
    <row r="1954" spans="19:22">
      <c r="S1954" s="58"/>
      <c r="V1954" s="58"/>
    </row>
    <row r="1955" spans="19:22">
      <c r="S1955" s="58"/>
      <c r="V1955" s="58"/>
    </row>
    <row r="1956" spans="19:22">
      <c r="S1956" s="58"/>
      <c r="V1956" s="58"/>
    </row>
    <row r="1957" spans="19:22">
      <c r="S1957" s="58"/>
      <c r="V1957" s="58"/>
    </row>
    <row r="1958" spans="19:22">
      <c r="S1958" s="58"/>
      <c r="V1958" s="58"/>
    </row>
    <row r="1959" spans="19:22">
      <c r="S1959" s="58"/>
      <c r="V1959" s="58"/>
    </row>
    <row r="1960" spans="19:22">
      <c r="S1960" s="58"/>
      <c r="V1960" s="58"/>
    </row>
    <row r="1961" spans="19:22">
      <c r="S1961" s="58"/>
      <c r="V1961" s="58"/>
    </row>
    <row r="1962" spans="19:22">
      <c r="S1962" s="58"/>
      <c r="V1962" s="58"/>
    </row>
    <row r="1963" spans="19:22">
      <c r="S1963" s="58"/>
      <c r="V1963" s="58"/>
    </row>
    <row r="1964" spans="19:22">
      <c r="S1964" s="58"/>
      <c r="V1964" s="58"/>
    </row>
    <row r="1965" spans="19:22">
      <c r="S1965" s="58"/>
      <c r="V1965" s="58"/>
    </row>
    <row r="1966" spans="19:22">
      <c r="S1966" s="58"/>
      <c r="V1966" s="58"/>
    </row>
    <row r="1967" spans="19:22">
      <c r="S1967" s="58"/>
      <c r="V1967" s="58"/>
    </row>
    <row r="1968" spans="19:22">
      <c r="S1968" s="58"/>
      <c r="V1968" s="58"/>
    </row>
    <row r="1969" spans="19:22">
      <c r="S1969" s="58"/>
      <c r="V1969" s="58"/>
    </row>
    <row r="1970" spans="19:22">
      <c r="S1970" s="58"/>
      <c r="V1970" s="58"/>
    </row>
    <row r="1971" spans="19:22">
      <c r="S1971" s="58"/>
      <c r="V1971" s="58"/>
    </row>
    <row r="1972" spans="19:22">
      <c r="S1972" s="58"/>
      <c r="V1972" s="58"/>
    </row>
    <row r="1973" spans="19:22">
      <c r="S1973" s="58"/>
      <c r="V1973" s="58"/>
    </row>
    <row r="1974" spans="19:22">
      <c r="S1974" s="58"/>
      <c r="V1974" s="58"/>
    </row>
    <row r="1975" spans="19:22">
      <c r="S1975" s="58"/>
      <c r="V1975" s="58"/>
    </row>
    <row r="1976" spans="19:22">
      <c r="S1976" s="58"/>
      <c r="V1976" s="58"/>
    </row>
    <row r="1977" spans="19:22">
      <c r="S1977" s="58"/>
      <c r="V1977" s="58"/>
    </row>
    <row r="1978" spans="19:22">
      <c r="S1978" s="58"/>
      <c r="V1978" s="58"/>
    </row>
    <row r="1979" spans="19:22">
      <c r="S1979" s="58"/>
      <c r="V1979" s="58"/>
    </row>
    <row r="1980" spans="19:22">
      <c r="S1980" s="58"/>
      <c r="V1980" s="58"/>
    </row>
    <row r="1981" spans="19:22">
      <c r="S1981" s="58"/>
      <c r="V1981" s="58"/>
    </row>
    <row r="1982" spans="19:22">
      <c r="S1982" s="58"/>
      <c r="V1982" s="58"/>
    </row>
    <row r="1983" spans="19:22">
      <c r="S1983" s="58"/>
      <c r="V1983" s="58"/>
    </row>
    <row r="1984" spans="19:22">
      <c r="S1984" s="58"/>
      <c r="V1984" s="58"/>
    </row>
    <row r="1985" spans="19:22">
      <c r="S1985" s="58"/>
      <c r="V1985" s="58"/>
    </row>
    <row r="1986" spans="19:22">
      <c r="S1986" s="58"/>
      <c r="V1986" s="58"/>
    </row>
    <row r="1987" spans="19:22">
      <c r="S1987" s="58"/>
      <c r="V1987" s="58"/>
    </row>
    <row r="1988" spans="19:22">
      <c r="S1988" s="58"/>
      <c r="V1988" s="58"/>
    </row>
    <row r="1989" spans="19:22">
      <c r="S1989" s="58"/>
      <c r="V1989" s="58"/>
    </row>
    <row r="1990" spans="19:22">
      <c r="S1990" s="58"/>
      <c r="V1990" s="58"/>
    </row>
    <row r="1991" spans="19:22">
      <c r="S1991" s="58"/>
      <c r="V1991" s="58"/>
    </row>
    <row r="1992" spans="19:22">
      <c r="S1992" s="58"/>
      <c r="V1992" s="58"/>
    </row>
    <row r="1993" spans="19:22">
      <c r="S1993" s="58"/>
      <c r="V1993" s="58"/>
    </row>
    <row r="1994" spans="19:22">
      <c r="S1994" s="58"/>
      <c r="V1994" s="58"/>
    </row>
    <row r="1995" spans="19:22">
      <c r="S1995" s="58"/>
      <c r="V1995" s="58"/>
    </row>
    <row r="1996" spans="19:22">
      <c r="S1996" s="58"/>
      <c r="V1996" s="58"/>
    </row>
    <row r="1997" spans="19:22">
      <c r="S1997" s="58"/>
      <c r="V1997" s="58"/>
    </row>
    <row r="1998" spans="19:22">
      <c r="S1998" s="58"/>
      <c r="V1998" s="58"/>
    </row>
    <row r="1999" spans="19:22">
      <c r="S1999" s="58"/>
      <c r="V1999" s="58"/>
    </row>
    <row r="2000" spans="19:22">
      <c r="S2000" s="58"/>
      <c r="V2000" s="58"/>
    </row>
    <row r="2001" spans="19:22">
      <c r="S2001" s="58"/>
      <c r="V2001" s="58"/>
    </row>
    <row r="2002" spans="19:22">
      <c r="S2002" s="58"/>
      <c r="V2002" s="58"/>
    </row>
    <row r="2003" spans="19:22">
      <c r="S2003" s="58"/>
      <c r="V2003" s="58"/>
    </row>
    <row r="2004" spans="19:22">
      <c r="S2004" s="58"/>
      <c r="V2004" s="58"/>
    </row>
    <row r="2005" spans="19:22">
      <c r="S2005" s="58"/>
      <c r="V2005" s="58"/>
    </row>
    <row r="2006" spans="19:22">
      <c r="S2006" s="58"/>
      <c r="V2006" s="58"/>
    </row>
    <row r="2007" spans="19:22">
      <c r="S2007" s="58"/>
      <c r="V2007" s="58"/>
    </row>
    <row r="2008" spans="19:22">
      <c r="S2008" s="58"/>
      <c r="V2008" s="58"/>
    </row>
    <row r="2009" spans="19:22">
      <c r="S2009" s="58"/>
      <c r="V2009" s="58"/>
    </row>
    <row r="2010" spans="19:22">
      <c r="S2010" s="58"/>
      <c r="V2010" s="58"/>
    </row>
    <row r="2011" spans="19:22">
      <c r="S2011" s="58"/>
      <c r="V2011" s="58"/>
    </row>
    <row r="2012" spans="19:22">
      <c r="S2012" s="58"/>
      <c r="V2012" s="58"/>
    </row>
    <row r="2013" spans="19:22">
      <c r="S2013" s="58"/>
      <c r="V2013" s="58"/>
    </row>
    <row r="2014" spans="19:22">
      <c r="S2014" s="58"/>
      <c r="V2014" s="58"/>
    </row>
    <row r="2015" spans="19:22">
      <c r="S2015" s="58"/>
      <c r="V2015" s="58"/>
    </row>
    <row r="2016" spans="19:22">
      <c r="S2016" s="58"/>
      <c r="V2016" s="58"/>
    </row>
    <row r="2017" spans="19:22">
      <c r="S2017" s="58"/>
      <c r="V2017" s="58"/>
    </row>
    <row r="2018" spans="19:22">
      <c r="S2018" s="58"/>
      <c r="V2018" s="58"/>
    </row>
    <row r="2019" spans="19:22">
      <c r="S2019" s="58"/>
      <c r="V2019" s="58"/>
    </row>
    <row r="2020" spans="19:22">
      <c r="S2020" s="58"/>
      <c r="V2020" s="58"/>
    </row>
    <row r="2021" spans="19:22">
      <c r="S2021" s="58"/>
      <c r="V2021" s="58"/>
    </row>
    <row r="2022" spans="19:22">
      <c r="S2022" s="58"/>
      <c r="V2022" s="58"/>
    </row>
    <row r="2023" spans="19:22">
      <c r="S2023" s="58"/>
      <c r="V2023" s="58"/>
    </row>
    <row r="2024" spans="19:22">
      <c r="S2024" s="58"/>
      <c r="V2024" s="58"/>
    </row>
    <row r="2025" spans="19:22">
      <c r="S2025" s="58"/>
      <c r="V2025" s="58"/>
    </row>
    <row r="2026" spans="19:22">
      <c r="S2026" s="58"/>
      <c r="V2026" s="58"/>
    </row>
    <row r="2027" spans="19:22">
      <c r="S2027" s="58"/>
      <c r="V2027" s="58"/>
    </row>
    <row r="2028" spans="19:22">
      <c r="S2028" s="58"/>
      <c r="V2028" s="58"/>
    </row>
    <row r="2029" spans="19:22">
      <c r="S2029" s="58"/>
      <c r="V2029" s="58"/>
    </row>
    <row r="2030" spans="19:22">
      <c r="S2030" s="58"/>
      <c r="V2030" s="58"/>
    </row>
    <row r="2031" spans="19:22">
      <c r="S2031" s="58"/>
      <c r="V2031" s="58"/>
    </row>
    <row r="2032" spans="19:22">
      <c r="S2032" s="58"/>
      <c r="V2032" s="58"/>
    </row>
    <row r="2033" spans="19:22">
      <c r="S2033" s="58"/>
      <c r="V2033" s="58"/>
    </row>
    <row r="2034" spans="19:22">
      <c r="S2034" s="58"/>
      <c r="V2034" s="58"/>
    </row>
    <row r="2035" spans="19:22">
      <c r="S2035" s="58"/>
      <c r="V2035" s="58"/>
    </row>
    <row r="2036" spans="19:22">
      <c r="S2036" s="58"/>
      <c r="V2036" s="58"/>
    </row>
    <row r="2037" spans="19:22">
      <c r="S2037" s="58"/>
      <c r="V2037" s="58"/>
    </row>
    <row r="2038" spans="19:22">
      <c r="S2038" s="58"/>
      <c r="V2038" s="58"/>
    </row>
    <row r="2039" spans="19:22">
      <c r="S2039" s="58"/>
      <c r="V2039" s="58"/>
    </row>
    <row r="2040" spans="19:22">
      <c r="S2040" s="58"/>
      <c r="V2040" s="58"/>
    </row>
    <row r="2041" spans="19:22">
      <c r="S2041" s="58"/>
      <c r="V2041" s="58"/>
    </row>
    <row r="2042" spans="19:22">
      <c r="S2042" s="58"/>
      <c r="V2042" s="58"/>
    </row>
    <row r="2043" spans="19:22">
      <c r="S2043" s="58"/>
      <c r="V2043" s="58"/>
    </row>
    <row r="2044" spans="19:22">
      <c r="S2044" s="58"/>
      <c r="V2044" s="58"/>
    </row>
    <row r="2045" spans="19:22">
      <c r="S2045" s="58"/>
      <c r="V2045" s="58"/>
    </row>
    <row r="2046" spans="19:22">
      <c r="S2046" s="58"/>
      <c r="V2046" s="58"/>
    </row>
    <row r="2047" spans="19:22">
      <c r="S2047" s="58"/>
      <c r="V2047" s="58"/>
    </row>
    <row r="2048" spans="19:22">
      <c r="S2048" s="58"/>
      <c r="V2048" s="58"/>
    </row>
    <row r="2049" spans="19:22">
      <c r="S2049" s="58"/>
      <c r="V2049" s="58"/>
    </row>
    <row r="2050" spans="19:22">
      <c r="S2050" s="58"/>
      <c r="V2050" s="58"/>
    </row>
    <row r="2051" spans="19:22">
      <c r="S2051" s="58"/>
      <c r="V2051" s="58"/>
    </row>
    <row r="2052" spans="19:22">
      <c r="S2052" s="58"/>
      <c r="V2052" s="58"/>
    </row>
    <row r="2053" spans="19:22">
      <c r="S2053" s="58"/>
      <c r="V2053" s="58"/>
    </row>
    <row r="2054" spans="19:22">
      <c r="S2054" s="58"/>
      <c r="V2054" s="58"/>
    </row>
    <row r="2055" spans="19:22">
      <c r="S2055" s="58"/>
      <c r="V2055" s="58"/>
    </row>
    <row r="2056" spans="19:22">
      <c r="S2056" s="58"/>
      <c r="V2056" s="58"/>
    </row>
    <row r="2057" spans="19:22">
      <c r="S2057" s="58"/>
      <c r="V2057" s="58"/>
    </row>
    <row r="2058" spans="19:22">
      <c r="S2058" s="58"/>
      <c r="V2058" s="58"/>
    </row>
    <row r="2059" spans="19:22">
      <c r="S2059" s="58"/>
      <c r="V2059" s="58"/>
    </row>
    <row r="2060" spans="19:22">
      <c r="S2060" s="58"/>
      <c r="V2060" s="58"/>
    </row>
    <row r="2061" spans="19:22">
      <c r="S2061" s="58"/>
      <c r="V2061" s="58"/>
    </row>
    <row r="2062" spans="19:22">
      <c r="S2062" s="58"/>
      <c r="V2062" s="58"/>
    </row>
    <row r="2063" spans="19:22">
      <c r="S2063" s="58"/>
      <c r="V2063" s="58"/>
    </row>
    <row r="2064" spans="19:22">
      <c r="S2064" s="58"/>
      <c r="V2064" s="58"/>
    </row>
    <row r="2065" spans="19:22">
      <c r="S2065" s="58"/>
      <c r="V2065" s="58"/>
    </row>
    <row r="2066" spans="19:22">
      <c r="S2066" s="58"/>
      <c r="V2066" s="58"/>
    </row>
    <row r="2067" spans="19:22">
      <c r="S2067" s="58"/>
      <c r="V2067" s="58"/>
    </row>
    <row r="2068" spans="19:22">
      <c r="S2068" s="58"/>
      <c r="V2068" s="58"/>
    </row>
    <row r="2069" spans="19:22">
      <c r="S2069" s="58"/>
      <c r="V2069" s="58"/>
    </row>
    <row r="2070" spans="19:22">
      <c r="S2070" s="58"/>
      <c r="V2070" s="58"/>
    </row>
    <row r="2071" spans="19:22">
      <c r="S2071" s="58"/>
      <c r="V2071" s="58"/>
    </row>
    <row r="2072" spans="19:22">
      <c r="S2072" s="58"/>
      <c r="V2072" s="58"/>
    </row>
    <row r="2073" spans="19:22">
      <c r="S2073" s="58"/>
      <c r="V2073" s="58"/>
    </row>
    <row r="2074" spans="19:22">
      <c r="S2074" s="58"/>
      <c r="V2074" s="58"/>
    </row>
    <row r="2075" spans="19:22">
      <c r="S2075" s="58"/>
      <c r="V2075" s="58"/>
    </row>
    <row r="2076" spans="19:22">
      <c r="S2076" s="58"/>
      <c r="V2076" s="58"/>
    </row>
    <row r="2077" spans="19:22">
      <c r="S2077" s="58"/>
      <c r="V2077" s="58"/>
    </row>
    <row r="2078" spans="19:22">
      <c r="S2078" s="58"/>
      <c r="V2078" s="58"/>
    </row>
    <row r="2079" spans="19:22">
      <c r="S2079" s="58"/>
      <c r="V2079" s="58"/>
    </row>
    <row r="2080" spans="19:22">
      <c r="S2080" s="58"/>
      <c r="V2080" s="58"/>
    </row>
    <row r="2081" spans="19:22">
      <c r="S2081" s="58"/>
      <c r="V2081" s="58"/>
    </row>
    <row r="2082" spans="19:22">
      <c r="S2082" s="58"/>
      <c r="V2082" s="58"/>
    </row>
    <row r="2083" spans="19:22">
      <c r="S2083" s="58"/>
      <c r="V2083" s="58"/>
    </row>
    <row r="2084" spans="19:22">
      <c r="S2084" s="58"/>
      <c r="V2084" s="58"/>
    </row>
    <row r="2085" spans="19:22">
      <c r="S2085" s="58"/>
      <c r="V2085" s="58"/>
    </row>
    <row r="2086" spans="19:22">
      <c r="S2086" s="58"/>
      <c r="V2086" s="58"/>
    </row>
    <row r="2087" spans="19:22">
      <c r="S2087" s="58"/>
      <c r="V2087" s="58"/>
    </row>
    <row r="2088" spans="19:22">
      <c r="S2088" s="58"/>
      <c r="V2088" s="58"/>
    </row>
    <row r="2089" spans="19:22">
      <c r="S2089" s="58"/>
      <c r="V2089" s="58"/>
    </row>
    <row r="2090" spans="19:22">
      <c r="S2090" s="58"/>
      <c r="V2090" s="58"/>
    </row>
    <row r="2091" spans="19:22">
      <c r="S2091" s="58"/>
      <c r="V2091" s="58"/>
    </row>
    <row r="2092" spans="19:22">
      <c r="S2092" s="58"/>
      <c r="V2092" s="58"/>
    </row>
    <row r="2093" spans="19:22">
      <c r="S2093" s="58"/>
      <c r="V2093" s="58"/>
    </row>
    <row r="2094" spans="19:22">
      <c r="S2094" s="58"/>
      <c r="V2094" s="58"/>
    </row>
    <row r="2095" spans="19:22">
      <c r="S2095" s="58"/>
      <c r="V2095" s="58"/>
    </row>
    <row r="2096" spans="19:22">
      <c r="S2096" s="58"/>
      <c r="V2096" s="58"/>
    </row>
    <row r="2097" spans="19:22">
      <c r="S2097" s="58"/>
      <c r="V2097" s="58"/>
    </row>
    <row r="2098" spans="19:22">
      <c r="S2098" s="58"/>
      <c r="V2098" s="58"/>
    </row>
    <row r="2099" spans="19:22">
      <c r="S2099" s="58"/>
      <c r="V2099" s="58"/>
    </row>
    <row r="2100" spans="19:22">
      <c r="S2100" s="58"/>
      <c r="V2100" s="58"/>
    </row>
    <row r="2101" spans="19:22">
      <c r="S2101" s="58"/>
      <c r="V2101" s="58"/>
    </row>
    <row r="2102" spans="19:22">
      <c r="S2102" s="58"/>
      <c r="V2102" s="58"/>
    </row>
    <row r="2103" spans="19:22">
      <c r="S2103" s="58"/>
      <c r="V2103" s="58"/>
    </row>
    <row r="2104" spans="19:22">
      <c r="S2104" s="58"/>
      <c r="V2104" s="58"/>
    </row>
    <row r="2105" spans="19:22">
      <c r="S2105" s="58"/>
      <c r="V2105" s="58"/>
    </row>
    <row r="2106" spans="19:22">
      <c r="S2106" s="58"/>
      <c r="V2106" s="58"/>
    </row>
    <row r="2107" spans="19:22">
      <c r="S2107" s="58"/>
      <c r="V2107" s="58"/>
    </row>
    <row r="2108" spans="19:22">
      <c r="S2108" s="58"/>
      <c r="V2108" s="58"/>
    </row>
    <row r="2109" spans="19:22">
      <c r="S2109" s="58"/>
      <c r="V2109" s="58"/>
    </row>
    <row r="2110" spans="19:22">
      <c r="S2110" s="58"/>
      <c r="V2110" s="58"/>
    </row>
    <row r="2111" spans="19:22">
      <c r="S2111" s="58"/>
      <c r="V2111" s="58"/>
    </row>
    <row r="2112" spans="19:22">
      <c r="S2112" s="58"/>
      <c r="V2112" s="58"/>
    </row>
    <row r="2113" spans="19:22">
      <c r="S2113" s="58"/>
      <c r="V2113" s="58"/>
    </row>
    <row r="2114" spans="19:22">
      <c r="S2114" s="58"/>
      <c r="V2114" s="58"/>
    </row>
    <row r="2115" spans="19:22">
      <c r="S2115" s="58"/>
      <c r="V2115" s="58"/>
    </row>
    <row r="2116" spans="19:22">
      <c r="S2116" s="58"/>
      <c r="V2116" s="58"/>
    </row>
    <row r="2117" spans="19:22">
      <c r="S2117" s="58"/>
      <c r="V2117" s="58"/>
    </row>
    <row r="2118" spans="19:22">
      <c r="S2118" s="58"/>
      <c r="V2118" s="58"/>
    </row>
    <row r="2119" spans="19:22">
      <c r="S2119" s="58"/>
      <c r="V2119" s="58"/>
    </row>
    <row r="2120" spans="19:22">
      <c r="S2120" s="58"/>
      <c r="V2120" s="58"/>
    </row>
    <row r="2121" spans="19:22">
      <c r="S2121" s="58"/>
      <c r="V2121" s="58"/>
    </row>
    <row r="2122" spans="19:22">
      <c r="S2122" s="58"/>
      <c r="V2122" s="58"/>
    </row>
    <row r="2123" spans="19:22">
      <c r="S2123" s="58"/>
      <c r="V2123" s="58"/>
    </row>
    <row r="2124" spans="19:22">
      <c r="S2124" s="58"/>
      <c r="V2124" s="58"/>
    </row>
    <row r="2125" spans="19:22">
      <c r="S2125" s="58"/>
      <c r="V2125" s="58"/>
    </row>
    <row r="2126" spans="19:22">
      <c r="S2126" s="58"/>
      <c r="V2126" s="58"/>
    </row>
    <row r="2127" spans="19:22">
      <c r="S2127" s="58"/>
      <c r="V2127" s="58"/>
    </row>
    <row r="2128" spans="19:22">
      <c r="S2128" s="58"/>
      <c r="V2128" s="58"/>
    </row>
    <row r="2129" spans="19:22">
      <c r="S2129" s="58"/>
      <c r="V2129" s="58"/>
    </row>
    <row r="2130" spans="19:22">
      <c r="S2130" s="58"/>
      <c r="V2130" s="58"/>
    </row>
    <row r="2131" spans="19:22">
      <c r="S2131" s="58"/>
      <c r="V2131" s="58"/>
    </row>
    <row r="2132" spans="19:22">
      <c r="S2132" s="58"/>
      <c r="V2132" s="58"/>
    </row>
    <row r="2133" spans="19:22">
      <c r="S2133" s="58"/>
      <c r="V2133" s="58"/>
    </row>
    <row r="2134" spans="19:22">
      <c r="S2134" s="58"/>
      <c r="V2134" s="58"/>
    </row>
    <row r="2135" spans="19:22">
      <c r="S2135" s="58"/>
      <c r="V2135" s="58"/>
    </row>
    <row r="2136" spans="19:22">
      <c r="S2136" s="58"/>
      <c r="V2136" s="58"/>
    </row>
    <row r="2137" spans="19:22">
      <c r="S2137" s="58"/>
      <c r="V2137" s="58"/>
    </row>
    <row r="2138" spans="19:22">
      <c r="S2138" s="58"/>
      <c r="V2138" s="58"/>
    </row>
    <row r="2139" spans="19:22">
      <c r="S2139" s="58"/>
      <c r="V2139" s="58"/>
    </row>
    <row r="2140" spans="19:22">
      <c r="S2140" s="58"/>
      <c r="V2140" s="58"/>
    </row>
    <row r="2141" spans="19:22">
      <c r="S2141" s="58"/>
      <c r="V2141" s="58"/>
    </row>
    <row r="2142" spans="19:22">
      <c r="S2142" s="58"/>
      <c r="V2142" s="58"/>
    </row>
    <row r="2143" spans="19:22">
      <c r="S2143" s="58"/>
      <c r="V2143" s="58"/>
    </row>
    <row r="2144" spans="19:22">
      <c r="S2144" s="58"/>
      <c r="V2144" s="58"/>
    </row>
    <row r="2145" spans="19:22">
      <c r="S2145" s="58"/>
      <c r="V2145" s="58"/>
    </row>
    <row r="2146" spans="19:22">
      <c r="S2146" s="58"/>
      <c r="V2146" s="58"/>
    </row>
    <row r="2147" spans="19:22">
      <c r="S2147" s="58"/>
      <c r="V2147" s="58"/>
    </row>
    <row r="2148" spans="19:22">
      <c r="S2148" s="58"/>
      <c r="V2148" s="58"/>
    </row>
    <row r="2149" spans="19:22">
      <c r="S2149" s="58"/>
      <c r="V2149" s="58"/>
    </row>
    <row r="2150" spans="19:22">
      <c r="S2150" s="58"/>
      <c r="V2150" s="58"/>
    </row>
    <row r="2151" spans="19:22">
      <c r="S2151" s="58"/>
      <c r="V2151" s="58"/>
    </row>
    <row r="2152" spans="19:22">
      <c r="S2152" s="58"/>
      <c r="V2152" s="58"/>
    </row>
    <row r="2153" spans="19:22">
      <c r="S2153" s="58"/>
      <c r="V2153" s="58"/>
    </row>
    <row r="2154" spans="19:22">
      <c r="S2154" s="58"/>
      <c r="V2154" s="58"/>
    </row>
    <row r="2155" spans="19:22">
      <c r="S2155" s="58"/>
      <c r="V2155" s="58"/>
    </row>
    <row r="2156" spans="19:22">
      <c r="S2156" s="58"/>
      <c r="V2156" s="58"/>
    </row>
    <row r="2157" spans="19:22">
      <c r="S2157" s="58"/>
      <c r="V2157" s="58"/>
    </row>
    <row r="2158" spans="19:22">
      <c r="S2158" s="58"/>
      <c r="V2158" s="58"/>
    </row>
    <row r="2159" spans="19:22">
      <c r="S2159" s="58"/>
      <c r="V2159" s="58"/>
    </row>
    <row r="2160" spans="19:22">
      <c r="S2160" s="58"/>
      <c r="V2160" s="58"/>
    </row>
    <row r="2161" spans="19:22">
      <c r="S2161" s="58"/>
      <c r="V2161" s="58"/>
    </row>
    <row r="2162" spans="19:22">
      <c r="S2162" s="58"/>
      <c r="V2162" s="58"/>
    </row>
    <row r="2163" spans="19:22">
      <c r="S2163" s="58"/>
      <c r="V2163" s="58"/>
    </row>
    <row r="2164" spans="19:22">
      <c r="S2164" s="58"/>
      <c r="V2164" s="58"/>
    </row>
    <row r="2165" spans="19:22">
      <c r="S2165" s="58"/>
      <c r="V2165" s="58"/>
    </row>
    <row r="2166" spans="19:22">
      <c r="S2166" s="58"/>
      <c r="V2166" s="58"/>
    </row>
    <row r="2167" spans="19:22">
      <c r="S2167" s="58"/>
      <c r="V2167" s="58"/>
    </row>
    <row r="2168" spans="19:22">
      <c r="S2168" s="58"/>
      <c r="V2168" s="58"/>
    </row>
    <row r="2169" spans="19:22">
      <c r="S2169" s="58"/>
      <c r="V2169" s="58"/>
    </row>
    <row r="2170" spans="19:22">
      <c r="S2170" s="58"/>
      <c r="V2170" s="58"/>
    </row>
    <row r="2171" spans="19:22">
      <c r="S2171" s="58"/>
      <c r="V2171" s="58"/>
    </row>
    <row r="2172" spans="19:22">
      <c r="S2172" s="58"/>
      <c r="V2172" s="58"/>
    </row>
    <row r="2173" spans="19:22">
      <c r="S2173" s="58"/>
      <c r="V2173" s="58"/>
    </row>
    <row r="2174" spans="19:22">
      <c r="S2174" s="58"/>
      <c r="V2174" s="58"/>
    </row>
    <row r="2175" spans="19:22">
      <c r="S2175" s="58"/>
      <c r="V2175" s="58"/>
    </row>
    <row r="2176" spans="19:22">
      <c r="S2176" s="58"/>
      <c r="V2176" s="58"/>
    </row>
    <row r="2177" spans="19:22">
      <c r="S2177" s="58"/>
      <c r="V2177" s="58"/>
    </row>
    <row r="2178" spans="19:22">
      <c r="S2178" s="58"/>
      <c r="V2178" s="58"/>
    </row>
    <row r="2179" spans="19:22">
      <c r="S2179" s="58"/>
      <c r="V2179" s="58"/>
    </row>
    <row r="2180" spans="19:22">
      <c r="S2180" s="58"/>
      <c r="V2180" s="58"/>
    </row>
    <row r="2181" spans="19:22">
      <c r="S2181" s="58"/>
      <c r="V2181" s="58"/>
    </row>
    <row r="2182" spans="19:22">
      <c r="S2182" s="58"/>
      <c r="V2182" s="58"/>
    </row>
    <row r="2183" spans="19:22">
      <c r="S2183" s="58"/>
      <c r="V2183" s="58"/>
    </row>
    <row r="2184" spans="19:22">
      <c r="S2184" s="58"/>
      <c r="V2184" s="58"/>
    </row>
    <row r="2185" spans="19:22">
      <c r="S2185" s="58"/>
      <c r="V2185" s="58"/>
    </row>
    <row r="2186" spans="19:22">
      <c r="S2186" s="58"/>
      <c r="V2186" s="58"/>
    </row>
    <row r="2187" spans="19:22">
      <c r="S2187" s="58"/>
      <c r="V2187" s="58"/>
    </row>
    <row r="2188" spans="19:22">
      <c r="S2188" s="58"/>
      <c r="V2188" s="58"/>
    </row>
    <row r="2189" spans="19:22">
      <c r="S2189" s="58"/>
      <c r="V2189" s="58"/>
    </row>
    <row r="2190" spans="19:22">
      <c r="S2190" s="58"/>
      <c r="V2190" s="58"/>
    </row>
    <row r="2191" spans="19:22">
      <c r="S2191" s="58"/>
      <c r="V2191" s="58"/>
    </row>
    <row r="2192" spans="19:22">
      <c r="S2192" s="58"/>
      <c r="V2192" s="58"/>
    </row>
    <row r="2193" spans="19:22">
      <c r="S2193" s="58"/>
      <c r="V2193" s="58"/>
    </row>
    <row r="2194" spans="19:22">
      <c r="S2194" s="58"/>
      <c r="V2194" s="58"/>
    </row>
    <row r="2195" spans="19:22">
      <c r="S2195" s="58"/>
      <c r="V2195" s="58"/>
    </row>
    <row r="2196" spans="19:22">
      <c r="S2196" s="58"/>
      <c r="V2196" s="58"/>
    </row>
    <row r="2197" spans="19:22">
      <c r="S2197" s="58"/>
      <c r="V2197" s="58"/>
    </row>
    <row r="2198" spans="19:22">
      <c r="S2198" s="58"/>
      <c r="V2198" s="58"/>
    </row>
    <row r="2199" spans="19:22">
      <c r="S2199" s="58"/>
      <c r="V2199" s="58"/>
    </row>
    <row r="2200" spans="19:22">
      <c r="S2200" s="58"/>
      <c r="V2200" s="58"/>
    </row>
    <row r="2201" spans="19:22">
      <c r="S2201" s="58"/>
      <c r="V2201" s="58"/>
    </row>
    <row r="2202" spans="19:22">
      <c r="S2202" s="58"/>
      <c r="V2202" s="58"/>
    </row>
    <row r="2203" spans="19:22">
      <c r="S2203" s="58"/>
      <c r="V2203" s="58"/>
    </row>
    <row r="2204" spans="19:22">
      <c r="S2204" s="58"/>
      <c r="V2204" s="58"/>
    </row>
    <row r="2205" spans="19:22">
      <c r="S2205" s="58"/>
      <c r="V2205" s="58"/>
    </row>
    <row r="2206" spans="19:22">
      <c r="S2206" s="58"/>
      <c r="V2206" s="58"/>
    </row>
    <row r="2207" spans="19:22">
      <c r="S2207" s="58"/>
      <c r="V2207" s="58"/>
    </row>
    <row r="2208" spans="19:22">
      <c r="S2208" s="58"/>
      <c r="V2208" s="58"/>
    </row>
    <row r="2209" spans="19:22">
      <c r="S2209" s="58"/>
      <c r="V2209" s="58"/>
    </row>
    <row r="2210" spans="19:22">
      <c r="S2210" s="58"/>
      <c r="V2210" s="58"/>
    </row>
    <row r="2211" spans="19:22">
      <c r="S2211" s="58"/>
      <c r="V2211" s="58"/>
    </row>
    <row r="2212" spans="19:22">
      <c r="S2212" s="58"/>
      <c r="V2212" s="58"/>
    </row>
    <row r="2213" spans="19:22">
      <c r="S2213" s="58"/>
      <c r="V2213" s="58"/>
    </row>
    <row r="2214" spans="19:22">
      <c r="S2214" s="58"/>
      <c r="V2214" s="58"/>
    </row>
    <row r="2215" spans="19:22">
      <c r="S2215" s="58"/>
      <c r="V2215" s="58"/>
    </row>
    <row r="2216" spans="19:22">
      <c r="S2216" s="58"/>
      <c r="V2216" s="58"/>
    </row>
    <row r="2217" spans="19:22">
      <c r="S2217" s="58"/>
      <c r="V2217" s="58"/>
    </row>
    <row r="2218" spans="19:22">
      <c r="S2218" s="58"/>
      <c r="V2218" s="58"/>
    </row>
    <row r="2219" spans="19:22">
      <c r="S2219" s="58"/>
      <c r="V2219" s="58"/>
    </row>
    <row r="2220" spans="19:22">
      <c r="S2220" s="58"/>
      <c r="V2220" s="58"/>
    </row>
    <row r="2221" spans="19:22">
      <c r="S2221" s="58"/>
      <c r="V2221" s="58"/>
    </row>
    <row r="2222" spans="19:22">
      <c r="S2222" s="58"/>
      <c r="V2222" s="58"/>
    </row>
    <row r="2223" spans="19:22">
      <c r="S2223" s="58"/>
      <c r="V2223" s="58"/>
    </row>
    <row r="2224" spans="19:22">
      <c r="S2224" s="58"/>
      <c r="V2224" s="58"/>
    </row>
    <row r="2225" spans="19:22">
      <c r="S2225" s="58"/>
      <c r="V2225" s="58"/>
    </row>
    <row r="2226" spans="19:22">
      <c r="S2226" s="58"/>
      <c r="V2226" s="58"/>
    </row>
    <row r="2227" spans="19:22">
      <c r="S2227" s="58"/>
      <c r="V2227" s="58"/>
    </row>
    <row r="2228" spans="19:22">
      <c r="S2228" s="58"/>
      <c r="V2228" s="58"/>
    </row>
    <row r="2229" spans="19:22">
      <c r="S2229" s="58"/>
      <c r="V2229" s="58"/>
    </row>
    <row r="2230" spans="19:22">
      <c r="S2230" s="58"/>
      <c r="V2230" s="58"/>
    </row>
    <row r="2231" spans="19:22">
      <c r="S2231" s="58"/>
      <c r="V2231" s="58"/>
    </row>
    <row r="2232" spans="19:22">
      <c r="S2232" s="58"/>
      <c r="V2232" s="58"/>
    </row>
    <row r="2233" spans="19:22">
      <c r="S2233" s="58"/>
      <c r="V2233" s="58"/>
    </row>
    <row r="2234" spans="19:22">
      <c r="S2234" s="58"/>
      <c r="V2234" s="58"/>
    </row>
    <row r="2235" spans="19:22">
      <c r="S2235" s="58"/>
      <c r="V2235" s="58"/>
    </row>
    <row r="2236" spans="19:22">
      <c r="S2236" s="58"/>
      <c r="V2236" s="58"/>
    </row>
    <row r="2237" spans="19:22">
      <c r="S2237" s="58"/>
      <c r="V2237" s="58"/>
    </row>
    <row r="2238" spans="19:22">
      <c r="S2238" s="58"/>
      <c r="V2238" s="58"/>
    </row>
    <row r="2239" spans="19:22">
      <c r="S2239" s="58"/>
      <c r="V2239" s="58"/>
    </row>
    <row r="2240" spans="19:22">
      <c r="S2240" s="58"/>
      <c r="V2240" s="58"/>
    </row>
    <row r="2241" spans="19:22">
      <c r="S2241" s="58"/>
      <c r="V2241" s="58"/>
    </row>
    <row r="2242" spans="19:22">
      <c r="S2242" s="58"/>
      <c r="V2242" s="58"/>
    </row>
    <row r="2243" spans="19:22">
      <c r="S2243" s="58"/>
      <c r="V2243" s="58"/>
    </row>
    <row r="2244" spans="19:22">
      <c r="S2244" s="58"/>
      <c r="V2244" s="58"/>
    </row>
    <row r="2245" spans="19:22">
      <c r="S2245" s="58"/>
      <c r="V2245" s="58"/>
    </row>
    <row r="2246" spans="19:22">
      <c r="S2246" s="58"/>
      <c r="V2246" s="58"/>
    </row>
    <row r="2247" spans="19:22">
      <c r="S2247" s="58"/>
      <c r="V2247" s="58"/>
    </row>
    <row r="2248" spans="19:22">
      <c r="S2248" s="58"/>
      <c r="V2248" s="58"/>
    </row>
    <row r="2249" spans="19:22">
      <c r="S2249" s="58"/>
      <c r="V2249" s="58"/>
    </row>
    <row r="2250" spans="19:22">
      <c r="S2250" s="58"/>
      <c r="V2250" s="58"/>
    </row>
    <row r="2251" spans="19:22">
      <c r="S2251" s="58"/>
      <c r="V2251" s="58"/>
    </row>
    <row r="2252" spans="19:22">
      <c r="S2252" s="58"/>
      <c r="V2252" s="58"/>
    </row>
    <row r="2253" spans="19:22">
      <c r="S2253" s="58"/>
      <c r="V2253" s="58"/>
    </row>
    <row r="2254" spans="19:22">
      <c r="S2254" s="58"/>
      <c r="V2254" s="58"/>
    </row>
    <row r="2255" spans="19:22">
      <c r="S2255" s="58"/>
      <c r="V2255" s="58"/>
    </row>
    <row r="2256" spans="19:22">
      <c r="S2256" s="58"/>
      <c r="V2256" s="58"/>
    </row>
    <row r="2257" spans="19:22">
      <c r="S2257" s="58"/>
      <c r="V2257" s="58"/>
    </row>
    <row r="2258" spans="19:22">
      <c r="S2258" s="58"/>
      <c r="V2258" s="58"/>
    </row>
    <row r="2259" spans="19:22">
      <c r="S2259" s="58"/>
      <c r="V2259" s="58"/>
    </row>
    <row r="2260" spans="19:22">
      <c r="S2260" s="58"/>
      <c r="V2260" s="58"/>
    </row>
    <row r="2261" spans="19:22">
      <c r="S2261" s="58"/>
      <c r="V2261" s="58"/>
    </row>
    <row r="2262" spans="19:22">
      <c r="S2262" s="58"/>
      <c r="V2262" s="58"/>
    </row>
    <row r="2263" spans="19:22">
      <c r="S2263" s="58"/>
      <c r="V2263" s="58"/>
    </row>
    <row r="2264" spans="19:22">
      <c r="S2264" s="58"/>
      <c r="V2264" s="58"/>
    </row>
    <row r="2265" spans="19:22">
      <c r="S2265" s="58"/>
      <c r="V2265" s="58"/>
    </row>
    <row r="2266" spans="19:22">
      <c r="S2266" s="58"/>
      <c r="V2266" s="58"/>
    </row>
    <row r="2267" spans="19:22">
      <c r="S2267" s="58"/>
      <c r="V2267" s="58"/>
    </row>
    <row r="2268" spans="19:22">
      <c r="S2268" s="58"/>
      <c r="V2268" s="58"/>
    </row>
    <row r="2269" spans="19:22">
      <c r="S2269" s="58"/>
      <c r="V2269" s="58"/>
    </row>
    <row r="2270" spans="19:22">
      <c r="S2270" s="58"/>
      <c r="V2270" s="58"/>
    </row>
    <row r="2271" spans="19:22">
      <c r="S2271" s="58"/>
      <c r="V2271" s="58"/>
    </row>
    <row r="2272" spans="19:22">
      <c r="S2272" s="58"/>
      <c r="V2272" s="58"/>
    </row>
    <row r="2273" spans="19:22">
      <c r="S2273" s="58"/>
      <c r="V2273" s="58"/>
    </row>
    <row r="2274" spans="19:22">
      <c r="S2274" s="58"/>
      <c r="V2274" s="58"/>
    </row>
    <row r="2275" spans="19:22">
      <c r="S2275" s="58"/>
      <c r="V2275" s="58"/>
    </row>
    <row r="2276" spans="19:22">
      <c r="S2276" s="58"/>
      <c r="V2276" s="58"/>
    </row>
    <row r="2277" spans="19:22">
      <c r="S2277" s="58"/>
      <c r="V2277" s="58"/>
    </row>
    <row r="2278" spans="19:22">
      <c r="S2278" s="58"/>
      <c r="V2278" s="58"/>
    </row>
    <row r="2279" spans="19:22">
      <c r="S2279" s="58"/>
      <c r="V2279" s="58"/>
    </row>
    <row r="2280" spans="19:22">
      <c r="S2280" s="58"/>
      <c r="V2280" s="58"/>
    </row>
    <row r="2281" spans="19:22">
      <c r="S2281" s="58"/>
      <c r="V2281" s="58"/>
    </row>
    <row r="2282" spans="19:22">
      <c r="S2282" s="58"/>
      <c r="V2282" s="58"/>
    </row>
    <row r="2283" spans="19:22">
      <c r="S2283" s="58"/>
      <c r="V2283" s="58"/>
    </row>
    <row r="2284" spans="19:22">
      <c r="S2284" s="58"/>
      <c r="V2284" s="58"/>
    </row>
    <row r="2285" spans="19:22">
      <c r="S2285" s="58"/>
      <c r="V2285" s="58"/>
    </row>
    <row r="2286" spans="19:22">
      <c r="S2286" s="58"/>
      <c r="V2286" s="58"/>
    </row>
    <row r="2287" spans="19:22">
      <c r="S2287" s="58"/>
      <c r="V2287" s="58"/>
    </row>
    <row r="2288" spans="19:22">
      <c r="S2288" s="58"/>
      <c r="V2288" s="58"/>
    </row>
    <row r="2289" spans="19:22">
      <c r="S2289" s="58"/>
      <c r="V2289" s="58"/>
    </row>
    <row r="2290" spans="19:22">
      <c r="S2290" s="58"/>
      <c r="V2290" s="58"/>
    </row>
    <row r="2291" spans="19:22">
      <c r="S2291" s="58"/>
      <c r="V2291" s="58"/>
    </row>
    <row r="2292" spans="19:22">
      <c r="S2292" s="58"/>
      <c r="V2292" s="58"/>
    </row>
    <row r="2293" spans="19:22">
      <c r="S2293" s="58"/>
      <c r="V2293" s="58"/>
    </row>
    <row r="2294" spans="19:22">
      <c r="S2294" s="58"/>
      <c r="V2294" s="58"/>
    </row>
    <row r="2295" spans="19:22">
      <c r="S2295" s="58"/>
      <c r="V2295" s="58"/>
    </row>
    <row r="2296" spans="19:22">
      <c r="S2296" s="58"/>
      <c r="V2296" s="58"/>
    </row>
    <row r="2297" spans="19:22">
      <c r="S2297" s="58"/>
      <c r="V2297" s="58"/>
    </row>
    <row r="2298" spans="19:22">
      <c r="S2298" s="58"/>
      <c r="V2298" s="58"/>
    </row>
    <row r="2299" spans="19:22">
      <c r="S2299" s="58"/>
      <c r="V2299" s="58"/>
    </row>
    <row r="2300" spans="19:22">
      <c r="S2300" s="58"/>
      <c r="V2300" s="58"/>
    </row>
    <row r="2301" spans="19:22">
      <c r="S2301" s="58"/>
      <c r="V2301" s="58"/>
    </row>
    <row r="2302" spans="19:22">
      <c r="S2302" s="58"/>
      <c r="V2302" s="58"/>
    </row>
    <row r="2303" spans="19:22">
      <c r="S2303" s="58"/>
      <c r="V2303" s="58"/>
    </row>
    <row r="2304" spans="19:22">
      <c r="S2304" s="58"/>
      <c r="V2304" s="58"/>
    </row>
    <row r="2305" spans="19:22">
      <c r="S2305" s="58"/>
      <c r="V2305" s="58"/>
    </row>
    <row r="2306" spans="19:22">
      <c r="S2306" s="58"/>
      <c r="V2306" s="58"/>
    </row>
    <row r="2307" spans="19:22">
      <c r="S2307" s="58"/>
      <c r="V2307" s="58"/>
    </row>
    <row r="2308" spans="19:22">
      <c r="S2308" s="58"/>
      <c r="V2308" s="58"/>
    </row>
    <row r="2309" spans="19:22">
      <c r="S2309" s="58"/>
      <c r="V2309" s="58"/>
    </row>
    <row r="2310" spans="19:22">
      <c r="S2310" s="58"/>
      <c r="V2310" s="58"/>
    </row>
    <row r="2311" spans="19:22">
      <c r="S2311" s="58"/>
      <c r="V2311" s="58"/>
    </row>
    <row r="2312" spans="19:22">
      <c r="S2312" s="58"/>
      <c r="V2312" s="58"/>
    </row>
    <row r="2313" spans="19:22">
      <c r="S2313" s="58"/>
      <c r="V2313" s="58"/>
    </row>
    <row r="2314" spans="19:22">
      <c r="S2314" s="58"/>
      <c r="V2314" s="58"/>
    </row>
    <row r="2315" spans="19:22">
      <c r="S2315" s="58"/>
      <c r="V2315" s="58"/>
    </row>
    <row r="2316" spans="19:22">
      <c r="S2316" s="58"/>
      <c r="V2316" s="58"/>
    </row>
    <row r="2317" spans="19:22">
      <c r="S2317" s="58"/>
      <c r="V2317" s="58"/>
    </row>
    <row r="2318" spans="19:22">
      <c r="S2318" s="58"/>
      <c r="V2318" s="58"/>
    </row>
    <row r="2319" spans="19:22">
      <c r="S2319" s="58"/>
      <c r="V2319" s="58"/>
    </row>
    <row r="2320" spans="19:22">
      <c r="S2320" s="58"/>
      <c r="V2320" s="58"/>
    </row>
    <row r="2321" spans="19:22">
      <c r="S2321" s="58"/>
      <c r="V2321" s="58"/>
    </row>
    <row r="2322" spans="19:22">
      <c r="S2322" s="58"/>
      <c r="V2322" s="58"/>
    </row>
    <row r="2323" spans="19:22">
      <c r="S2323" s="58"/>
      <c r="V2323" s="58"/>
    </row>
    <row r="2324" spans="19:22">
      <c r="S2324" s="58"/>
      <c r="V2324" s="58"/>
    </row>
    <row r="2325" spans="19:22">
      <c r="S2325" s="58"/>
      <c r="V2325" s="58"/>
    </row>
    <row r="2326" spans="19:22">
      <c r="S2326" s="58"/>
      <c r="V2326" s="58"/>
    </row>
    <row r="2327" spans="19:22">
      <c r="S2327" s="58"/>
      <c r="V2327" s="58"/>
    </row>
    <row r="2328" spans="19:22">
      <c r="S2328" s="58"/>
      <c r="V2328" s="58"/>
    </row>
    <row r="2329" spans="19:22">
      <c r="S2329" s="58"/>
      <c r="V2329" s="58"/>
    </row>
    <row r="2330" spans="19:22">
      <c r="S2330" s="58"/>
      <c r="V2330" s="58"/>
    </row>
    <row r="2331" spans="19:22">
      <c r="S2331" s="58"/>
      <c r="V2331" s="58"/>
    </row>
    <row r="2332" spans="19:22">
      <c r="S2332" s="58"/>
      <c r="V2332" s="58"/>
    </row>
    <row r="2333" spans="19:22">
      <c r="S2333" s="58"/>
      <c r="V2333" s="58"/>
    </row>
    <row r="2334" spans="19:22">
      <c r="S2334" s="58"/>
      <c r="V2334" s="58"/>
    </row>
    <row r="2335" spans="19:22">
      <c r="S2335" s="58"/>
      <c r="V2335" s="58"/>
    </row>
    <row r="2336" spans="19:22">
      <c r="S2336" s="58"/>
      <c r="V2336" s="58"/>
    </row>
    <row r="2337" spans="19:22">
      <c r="S2337" s="58"/>
      <c r="V2337" s="58"/>
    </row>
    <row r="2338" spans="19:22">
      <c r="S2338" s="58"/>
      <c r="V2338" s="58"/>
    </row>
    <row r="2339" spans="19:22">
      <c r="S2339" s="58"/>
      <c r="V2339" s="58"/>
    </row>
    <row r="2340" spans="19:22">
      <c r="S2340" s="58"/>
      <c r="V2340" s="58"/>
    </row>
    <row r="2341" spans="19:22">
      <c r="S2341" s="58"/>
      <c r="V2341" s="58"/>
    </row>
    <row r="2342" spans="19:22">
      <c r="S2342" s="58"/>
      <c r="V2342" s="58"/>
    </row>
    <row r="2343" spans="19:22">
      <c r="S2343" s="58"/>
      <c r="V2343" s="58"/>
    </row>
    <row r="2344" spans="19:22">
      <c r="S2344" s="58"/>
      <c r="V2344" s="58"/>
    </row>
    <row r="2345" spans="19:22">
      <c r="S2345" s="58"/>
      <c r="V2345" s="58"/>
    </row>
    <row r="2346" spans="19:22">
      <c r="S2346" s="58"/>
      <c r="V2346" s="58"/>
    </row>
    <row r="2347" spans="19:22">
      <c r="S2347" s="58"/>
      <c r="V2347" s="58"/>
    </row>
    <row r="2348" spans="19:22">
      <c r="S2348" s="58"/>
      <c r="V2348" s="58"/>
    </row>
    <row r="2349" spans="19:22">
      <c r="S2349" s="58"/>
      <c r="V2349" s="58"/>
    </row>
    <row r="2350" spans="19:22">
      <c r="S2350" s="58"/>
      <c r="V2350" s="58"/>
    </row>
    <row r="2351" spans="19:22">
      <c r="S2351" s="58"/>
      <c r="V2351" s="58"/>
    </row>
    <row r="2352" spans="19:22">
      <c r="S2352" s="58"/>
      <c r="V2352" s="58"/>
    </row>
    <row r="2353" spans="19:22">
      <c r="S2353" s="58"/>
      <c r="V2353" s="58"/>
    </row>
    <row r="2354" spans="19:22">
      <c r="S2354" s="58"/>
      <c r="V2354" s="58"/>
    </row>
    <row r="2355" spans="19:22">
      <c r="S2355" s="58"/>
      <c r="V2355" s="58"/>
    </row>
    <row r="2356" spans="19:22">
      <c r="S2356" s="58"/>
      <c r="V2356" s="58"/>
    </row>
    <row r="2357" spans="19:22">
      <c r="S2357" s="58"/>
      <c r="V2357" s="58"/>
    </row>
    <row r="2358" spans="19:22">
      <c r="S2358" s="58"/>
      <c r="V2358" s="58"/>
    </row>
    <row r="2359" spans="19:22">
      <c r="S2359" s="58"/>
      <c r="V2359" s="58"/>
    </row>
    <row r="2360" spans="19:22">
      <c r="S2360" s="58"/>
      <c r="V2360" s="58"/>
    </row>
    <row r="2361" spans="19:22">
      <c r="S2361" s="58"/>
      <c r="V2361" s="58"/>
    </row>
    <row r="2362" spans="19:22">
      <c r="S2362" s="58"/>
      <c r="V2362" s="58"/>
    </row>
    <row r="2363" spans="19:22">
      <c r="S2363" s="58"/>
      <c r="V2363" s="58"/>
    </row>
    <row r="2364" spans="19:22">
      <c r="S2364" s="58"/>
      <c r="V2364" s="58"/>
    </row>
    <row r="2365" spans="19:22">
      <c r="S2365" s="58"/>
      <c r="V2365" s="58"/>
    </row>
    <row r="2366" spans="19:22">
      <c r="S2366" s="58"/>
      <c r="V2366" s="58"/>
    </row>
    <row r="2367" spans="19:22">
      <c r="S2367" s="58"/>
      <c r="V2367" s="58"/>
    </row>
    <row r="2368" spans="19:22">
      <c r="S2368" s="58"/>
      <c r="V2368" s="58"/>
    </row>
    <row r="2369" spans="19:22">
      <c r="S2369" s="58"/>
      <c r="V2369" s="58"/>
    </row>
    <row r="2370" spans="19:22">
      <c r="S2370" s="58"/>
      <c r="V2370" s="58"/>
    </row>
    <row r="2371" spans="19:22">
      <c r="S2371" s="58"/>
      <c r="V2371" s="58"/>
    </row>
    <row r="2372" spans="19:22">
      <c r="S2372" s="58"/>
      <c r="V2372" s="58"/>
    </row>
    <row r="2373" spans="19:22">
      <c r="S2373" s="58"/>
      <c r="V2373" s="58"/>
    </row>
    <row r="2374" spans="19:22">
      <c r="S2374" s="58"/>
      <c r="V2374" s="58"/>
    </row>
    <row r="2375" spans="19:22">
      <c r="S2375" s="58"/>
      <c r="V2375" s="58"/>
    </row>
    <row r="2376" spans="19:22">
      <c r="S2376" s="58"/>
      <c r="V2376" s="58"/>
    </row>
    <row r="2377" spans="19:22">
      <c r="S2377" s="58"/>
      <c r="V2377" s="58"/>
    </row>
    <row r="2378" spans="19:22">
      <c r="S2378" s="58"/>
      <c r="V2378" s="58"/>
    </row>
    <row r="2379" spans="19:22">
      <c r="S2379" s="58"/>
      <c r="V2379" s="58"/>
    </row>
    <row r="2380" spans="19:22">
      <c r="S2380" s="58"/>
      <c r="V2380" s="58"/>
    </row>
    <row r="2381" spans="19:22">
      <c r="S2381" s="58"/>
      <c r="V2381" s="58"/>
    </row>
    <row r="2382" spans="19:22">
      <c r="S2382" s="58"/>
      <c r="V2382" s="58"/>
    </row>
    <row r="2383" spans="19:22">
      <c r="S2383" s="58"/>
      <c r="V2383" s="58"/>
    </row>
    <row r="2384" spans="19:22">
      <c r="S2384" s="58"/>
      <c r="V2384" s="58"/>
    </row>
    <row r="2385" spans="19:22">
      <c r="S2385" s="58"/>
      <c r="V2385" s="58"/>
    </row>
    <row r="2386" spans="19:22">
      <c r="S2386" s="58"/>
      <c r="V2386" s="58"/>
    </row>
    <row r="2387" spans="19:22">
      <c r="S2387" s="58"/>
      <c r="V2387" s="58"/>
    </row>
    <row r="2388" spans="19:22">
      <c r="S2388" s="58"/>
      <c r="V2388" s="58"/>
    </row>
    <row r="2389" spans="19:22">
      <c r="S2389" s="58"/>
      <c r="V2389" s="58"/>
    </row>
    <row r="2390" spans="19:22">
      <c r="S2390" s="58"/>
      <c r="V2390" s="58"/>
    </row>
    <row r="2391" spans="19:22">
      <c r="S2391" s="58"/>
      <c r="V2391" s="58"/>
    </row>
    <row r="2392" spans="19:22">
      <c r="S2392" s="58"/>
      <c r="V2392" s="58"/>
    </row>
    <row r="2393" spans="19:22">
      <c r="S2393" s="58"/>
      <c r="V2393" s="58"/>
    </row>
    <row r="2394" spans="19:22">
      <c r="S2394" s="58"/>
      <c r="V2394" s="58"/>
    </row>
    <row r="2395" spans="19:22">
      <c r="S2395" s="58"/>
      <c r="V2395" s="58"/>
    </row>
    <row r="2396" spans="19:22">
      <c r="S2396" s="58"/>
      <c r="V2396" s="58"/>
    </row>
    <row r="2397" spans="19:22">
      <c r="S2397" s="58"/>
      <c r="V2397" s="58"/>
    </row>
    <row r="2398" spans="19:22">
      <c r="S2398" s="58"/>
      <c r="V2398" s="58"/>
    </row>
    <row r="2399" spans="19:22">
      <c r="S2399" s="58"/>
      <c r="V2399" s="58"/>
    </row>
    <row r="2400" spans="19:22">
      <c r="S2400" s="58"/>
      <c r="V2400" s="58"/>
    </row>
    <row r="2401" spans="19:22">
      <c r="S2401" s="58"/>
      <c r="V2401" s="58"/>
    </row>
    <row r="2402" spans="19:22">
      <c r="S2402" s="58"/>
      <c r="V2402" s="58"/>
    </row>
    <row r="2403" spans="19:22">
      <c r="S2403" s="58"/>
      <c r="V2403" s="58"/>
    </row>
    <row r="2404" spans="19:22">
      <c r="S2404" s="58"/>
      <c r="V2404" s="58"/>
    </row>
    <row r="2405" spans="19:22">
      <c r="S2405" s="58"/>
      <c r="V2405" s="58"/>
    </row>
    <row r="2406" spans="19:22">
      <c r="S2406" s="58"/>
      <c r="V2406" s="58"/>
    </row>
    <row r="2407" spans="19:22">
      <c r="S2407" s="58"/>
      <c r="V2407" s="58"/>
    </row>
    <row r="2408" spans="19:22">
      <c r="S2408" s="58"/>
      <c r="V2408" s="58"/>
    </row>
    <row r="2409" spans="19:22">
      <c r="S2409" s="58"/>
      <c r="V2409" s="58"/>
    </row>
    <row r="2410" spans="19:22">
      <c r="S2410" s="58"/>
      <c r="V2410" s="58"/>
    </row>
    <row r="2411" spans="19:22">
      <c r="S2411" s="58"/>
      <c r="V2411" s="58"/>
    </row>
    <row r="2412" spans="19:22">
      <c r="S2412" s="58"/>
      <c r="V2412" s="58"/>
    </row>
    <row r="2413" spans="19:22">
      <c r="S2413" s="58"/>
      <c r="V2413" s="58"/>
    </row>
    <row r="2414" spans="19:22">
      <c r="S2414" s="58"/>
      <c r="V2414" s="58"/>
    </row>
    <row r="2415" spans="19:22">
      <c r="S2415" s="58"/>
      <c r="V2415" s="58"/>
    </row>
    <row r="2416" spans="19:22">
      <c r="S2416" s="58"/>
      <c r="V2416" s="58"/>
    </row>
    <row r="2417" spans="19:22">
      <c r="S2417" s="58"/>
      <c r="V2417" s="58"/>
    </row>
    <row r="2418" spans="19:22">
      <c r="S2418" s="58"/>
      <c r="V2418" s="58"/>
    </row>
    <row r="2419" spans="19:22">
      <c r="S2419" s="58"/>
      <c r="V2419" s="58"/>
    </row>
    <row r="2420" spans="19:22">
      <c r="S2420" s="58"/>
      <c r="V2420" s="58"/>
    </row>
    <row r="2421" spans="19:22">
      <c r="S2421" s="58"/>
      <c r="V2421" s="58"/>
    </row>
    <row r="2422" spans="19:22">
      <c r="S2422" s="58"/>
      <c r="V2422" s="58"/>
    </row>
    <row r="2423" spans="19:22">
      <c r="S2423" s="58"/>
      <c r="V2423" s="58"/>
    </row>
    <row r="2424" spans="19:22">
      <c r="S2424" s="58"/>
      <c r="V2424" s="58"/>
    </row>
    <row r="2425" spans="19:22">
      <c r="S2425" s="58"/>
      <c r="V2425" s="58"/>
    </row>
    <row r="2426" spans="19:22">
      <c r="S2426" s="58"/>
      <c r="V2426" s="58"/>
    </row>
    <row r="2427" spans="19:22">
      <c r="S2427" s="58"/>
      <c r="V2427" s="58"/>
    </row>
    <row r="2428" spans="19:22">
      <c r="S2428" s="58"/>
      <c r="V2428" s="58"/>
    </row>
    <row r="2429" spans="19:22">
      <c r="S2429" s="58"/>
      <c r="V2429" s="58"/>
    </row>
    <row r="2430" spans="19:22">
      <c r="S2430" s="58"/>
      <c r="V2430" s="58"/>
    </row>
    <row r="2431" spans="19:22">
      <c r="S2431" s="58"/>
      <c r="V2431" s="58"/>
    </row>
    <row r="2432" spans="19:22">
      <c r="S2432" s="58"/>
      <c r="V2432" s="58"/>
    </row>
    <row r="2433" spans="19:22">
      <c r="S2433" s="58"/>
      <c r="V2433" s="58"/>
    </row>
    <row r="2434" spans="19:22">
      <c r="S2434" s="58"/>
      <c r="V2434" s="58"/>
    </row>
    <row r="2435" spans="19:22">
      <c r="S2435" s="58"/>
      <c r="V2435" s="58"/>
    </row>
    <row r="2436" spans="19:22">
      <c r="S2436" s="58"/>
      <c r="V2436" s="58"/>
    </row>
    <row r="2437" spans="19:22">
      <c r="S2437" s="58"/>
      <c r="V2437" s="58"/>
    </row>
    <row r="2438" spans="19:22">
      <c r="S2438" s="58"/>
      <c r="V2438" s="58"/>
    </row>
    <row r="2439" spans="19:22">
      <c r="S2439" s="58"/>
      <c r="V2439" s="58"/>
    </row>
    <row r="2440" spans="19:22">
      <c r="S2440" s="58"/>
      <c r="V2440" s="58"/>
    </row>
    <row r="2441" spans="19:22">
      <c r="S2441" s="58"/>
      <c r="V2441" s="58"/>
    </row>
    <row r="2442" spans="19:22">
      <c r="S2442" s="58"/>
      <c r="V2442" s="58"/>
    </row>
    <row r="2443" spans="19:22">
      <c r="S2443" s="58"/>
      <c r="V2443" s="58"/>
    </row>
    <row r="2444" spans="19:22">
      <c r="S2444" s="58"/>
      <c r="V2444" s="58"/>
    </row>
    <row r="2445" spans="19:22">
      <c r="S2445" s="58"/>
      <c r="V2445" s="58"/>
    </row>
    <row r="2446" spans="19:22">
      <c r="S2446" s="58"/>
      <c r="V2446" s="58"/>
    </row>
    <row r="2447" spans="19:22">
      <c r="S2447" s="58"/>
      <c r="V2447" s="58"/>
    </row>
    <row r="2448" spans="19:22">
      <c r="S2448" s="58"/>
      <c r="V2448" s="58"/>
    </row>
    <row r="2449" spans="19:22">
      <c r="S2449" s="58"/>
      <c r="V2449" s="58"/>
    </row>
    <row r="2450" spans="19:22">
      <c r="S2450" s="58"/>
      <c r="V2450" s="58"/>
    </row>
    <row r="2451" spans="19:22">
      <c r="S2451" s="58"/>
      <c r="V2451" s="58"/>
    </row>
    <row r="2452" spans="19:22">
      <c r="S2452" s="58"/>
      <c r="V2452" s="58"/>
    </row>
    <row r="2453" spans="19:22">
      <c r="S2453" s="58"/>
      <c r="V2453" s="58"/>
    </row>
    <row r="2454" spans="19:22">
      <c r="S2454" s="58"/>
      <c r="V2454" s="58"/>
    </row>
    <row r="2455" spans="19:22">
      <c r="S2455" s="58"/>
      <c r="V2455" s="58"/>
    </row>
    <row r="2456" spans="19:22">
      <c r="S2456" s="58"/>
      <c r="V2456" s="58"/>
    </row>
    <row r="2457" spans="19:22">
      <c r="S2457" s="58"/>
      <c r="V2457" s="58"/>
    </row>
    <row r="2458" spans="19:22">
      <c r="S2458" s="58"/>
      <c r="V2458" s="58"/>
    </row>
    <row r="2459" spans="19:22">
      <c r="S2459" s="58"/>
      <c r="V2459" s="58"/>
    </row>
    <row r="2460" spans="19:22">
      <c r="S2460" s="58"/>
      <c r="V2460" s="58"/>
    </row>
    <row r="2461" spans="19:22">
      <c r="S2461" s="58"/>
      <c r="V2461" s="58"/>
    </row>
    <row r="2462" spans="19:22">
      <c r="S2462" s="58"/>
      <c r="V2462" s="58"/>
    </row>
    <row r="2463" spans="19:22">
      <c r="S2463" s="58"/>
      <c r="V2463" s="58"/>
    </row>
    <row r="2464" spans="19:22">
      <c r="S2464" s="58"/>
      <c r="V2464" s="58"/>
    </row>
    <row r="2465" spans="19:22">
      <c r="S2465" s="58"/>
      <c r="V2465" s="58"/>
    </row>
    <row r="2466" spans="19:22">
      <c r="S2466" s="58"/>
      <c r="V2466" s="58"/>
    </row>
    <row r="2467" spans="19:22">
      <c r="S2467" s="58"/>
      <c r="V2467" s="58"/>
    </row>
    <row r="2468" spans="19:22">
      <c r="S2468" s="58"/>
      <c r="V2468" s="58"/>
    </row>
    <row r="2469" spans="19:22">
      <c r="S2469" s="58"/>
      <c r="V2469" s="58"/>
    </row>
    <row r="2470" spans="19:22">
      <c r="S2470" s="58"/>
      <c r="V2470" s="58"/>
    </row>
    <row r="2471" spans="19:22">
      <c r="S2471" s="58"/>
      <c r="V2471" s="58"/>
    </row>
    <row r="2472" spans="19:22">
      <c r="S2472" s="58"/>
      <c r="V2472" s="58"/>
    </row>
    <row r="2473" spans="19:22">
      <c r="S2473" s="58"/>
      <c r="V2473" s="58"/>
    </row>
    <row r="2474" spans="19:22">
      <c r="S2474" s="58"/>
      <c r="V2474" s="58"/>
    </row>
    <row r="2475" spans="19:22">
      <c r="S2475" s="58"/>
      <c r="V2475" s="58"/>
    </row>
    <row r="2476" spans="19:22">
      <c r="S2476" s="58"/>
      <c r="V2476" s="58"/>
    </row>
    <row r="2477" spans="19:22">
      <c r="S2477" s="58"/>
      <c r="V2477" s="58"/>
    </row>
    <row r="2478" spans="19:22">
      <c r="S2478" s="58"/>
      <c r="V2478" s="58"/>
    </row>
    <row r="2479" spans="19:22">
      <c r="S2479" s="58"/>
      <c r="V2479" s="58"/>
    </row>
    <row r="2480" spans="19:22">
      <c r="S2480" s="58"/>
      <c r="V2480" s="58"/>
    </row>
    <row r="2481" spans="19:22">
      <c r="S2481" s="58"/>
      <c r="V2481" s="58"/>
    </row>
    <row r="2482" spans="19:22">
      <c r="S2482" s="58"/>
      <c r="V2482" s="58"/>
    </row>
    <row r="2483" spans="19:22">
      <c r="S2483" s="58"/>
      <c r="V2483" s="58"/>
    </row>
    <row r="2484" spans="19:22">
      <c r="S2484" s="58"/>
      <c r="V2484" s="58"/>
    </row>
    <row r="2485" spans="19:22">
      <c r="S2485" s="58"/>
      <c r="V2485" s="58"/>
    </row>
    <row r="2486" spans="19:22">
      <c r="S2486" s="58"/>
      <c r="V2486" s="58"/>
    </row>
    <row r="2487" spans="19:22">
      <c r="S2487" s="58"/>
      <c r="V2487" s="58"/>
    </row>
    <row r="2488" spans="19:22">
      <c r="S2488" s="58"/>
      <c r="V2488" s="58"/>
    </row>
    <row r="2489" spans="19:22">
      <c r="S2489" s="58"/>
      <c r="V2489" s="58"/>
    </row>
    <row r="2490" spans="19:22">
      <c r="S2490" s="58"/>
      <c r="V2490" s="58"/>
    </row>
    <row r="2491" spans="19:22">
      <c r="S2491" s="58"/>
      <c r="V2491" s="58"/>
    </row>
    <row r="2492" spans="19:22">
      <c r="S2492" s="58"/>
      <c r="V2492" s="58"/>
    </row>
    <row r="2493" spans="19:22">
      <c r="S2493" s="58"/>
      <c r="V2493" s="58"/>
    </row>
    <row r="2494" spans="19:22">
      <c r="S2494" s="58"/>
      <c r="V2494" s="58"/>
    </row>
    <row r="2495" spans="19:22">
      <c r="S2495" s="58"/>
      <c r="V2495" s="58"/>
    </row>
    <row r="2496" spans="19:22">
      <c r="S2496" s="58"/>
      <c r="V2496" s="58"/>
    </row>
    <row r="2497" spans="19:22">
      <c r="S2497" s="58"/>
      <c r="V2497" s="58"/>
    </row>
    <row r="2498" spans="19:22">
      <c r="S2498" s="58"/>
      <c r="V2498" s="58"/>
    </row>
    <row r="2499" spans="19:22">
      <c r="S2499" s="58"/>
      <c r="V2499" s="58"/>
    </row>
    <row r="2500" spans="19:22">
      <c r="S2500" s="58"/>
      <c r="V2500" s="58"/>
    </row>
    <row r="2501" spans="19:22">
      <c r="S2501" s="58"/>
      <c r="V2501" s="58"/>
    </row>
    <row r="2502" spans="19:22">
      <c r="S2502" s="58"/>
      <c r="V2502" s="58"/>
    </row>
    <row r="2503" spans="19:22">
      <c r="S2503" s="58"/>
      <c r="V2503" s="58"/>
    </row>
    <row r="2504" spans="19:22">
      <c r="S2504" s="58"/>
      <c r="V2504" s="58"/>
    </row>
    <row r="2505" spans="19:22">
      <c r="S2505" s="58"/>
      <c r="V2505" s="58"/>
    </row>
    <row r="2506" spans="19:22">
      <c r="S2506" s="58"/>
      <c r="V2506" s="58"/>
    </row>
    <row r="2507" spans="19:22">
      <c r="S2507" s="58"/>
      <c r="V2507" s="58"/>
    </row>
    <row r="2508" spans="19:22">
      <c r="S2508" s="58"/>
      <c r="V2508" s="58"/>
    </row>
    <row r="2509" spans="19:22">
      <c r="S2509" s="58"/>
      <c r="V2509" s="58"/>
    </row>
    <row r="2510" spans="19:22">
      <c r="S2510" s="58"/>
      <c r="V2510" s="58"/>
    </row>
    <row r="2511" spans="19:22">
      <c r="S2511" s="58"/>
      <c r="V2511" s="58"/>
    </row>
    <row r="2512" spans="19:22">
      <c r="S2512" s="58"/>
      <c r="V2512" s="58"/>
    </row>
    <row r="2513" spans="19:22">
      <c r="S2513" s="58"/>
      <c r="V2513" s="58"/>
    </row>
    <row r="2514" spans="19:22">
      <c r="S2514" s="58"/>
      <c r="V2514" s="58"/>
    </row>
    <row r="2515" spans="19:22">
      <c r="S2515" s="58"/>
      <c r="V2515" s="58"/>
    </row>
    <row r="2516" spans="19:22">
      <c r="S2516" s="58"/>
      <c r="V2516" s="58"/>
    </row>
    <row r="2517" spans="19:22">
      <c r="S2517" s="58"/>
      <c r="V2517" s="58"/>
    </row>
    <row r="2518" spans="19:22">
      <c r="S2518" s="58"/>
      <c r="V2518" s="58"/>
    </row>
    <row r="2519" spans="19:22">
      <c r="S2519" s="58"/>
      <c r="V2519" s="58"/>
    </row>
    <row r="2520" spans="19:22">
      <c r="S2520" s="58"/>
      <c r="V2520" s="58"/>
    </row>
    <row r="2521" spans="19:22">
      <c r="S2521" s="58"/>
      <c r="V2521" s="58"/>
    </row>
    <row r="2522" spans="19:22">
      <c r="S2522" s="58"/>
      <c r="V2522" s="58"/>
    </row>
    <row r="2523" spans="19:22">
      <c r="S2523" s="58"/>
      <c r="V2523" s="58"/>
    </row>
    <row r="2524" spans="19:22">
      <c r="S2524" s="58"/>
      <c r="V2524" s="58"/>
    </row>
    <row r="2525" spans="19:22">
      <c r="S2525" s="58"/>
      <c r="V2525" s="58"/>
    </row>
    <row r="2526" spans="19:22">
      <c r="S2526" s="58"/>
      <c r="V2526" s="58"/>
    </row>
    <row r="2527" spans="19:22">
      <c r="S2527" s="58"/>
      <c r="V2527" s="58"/>
    </row>
    <row r="2528" spans="19:22">
      <c r="S2528" s="58"/>
      <c r="V2528" s="58"/>
    </row>
    <row r="2529" spans="19:22">
      <c r="S2529" s="58"/>
      <c r="V2529" s="58"/>
    </row>
    <row r="2530" spans="19:22">
      <c r="S2530" s="58"/>
      <c r="V2530" s="58"/>
    </row>
    <row r="2531" spans="19:22">
      <c r="S2531" s="58"/>
      <c r="V2531" s="58"/>
    </row>
    <row r="2532" spans="19:22">
      <c r="S2532" s="58"/>
      <c r="V2532" s="58"/>
    </row>
    <row r="2533" spans="19:22">
      <c r="S2533" s="58"/>
      <c r="V2533" s="58"/>
    </row>
    <row r="2534" spans="19:22">
      <c r="S2534" s="58"/>
      <c r="V2534" s="58"/>
    </row>
    <row r="2535" spans="19:22">
      <c r="S2535" s="58"/>
      <c r="V2535" s="58"/>
    </row>
    <row r="2536" spans="19:22">
      <c r="S2536" s="58"/>
      <c r="V2536" s="58"/>
    </row>
    <row r="2537" spans="19:22">
      <c r="S2537" s="58"/>
      <c r="V2537" s="58"/>
    </row>
    <row r="2538" spans="19:22">
      <c r="S2538" s="58"/>
      <c r="V2538" s="58"/>
    </row>
    <row r="2539" spans="19:22">
      <c r="S2539" s="58"/>
      <c r="V2539" s="58"/>
    </row>
    <row r="2540" spans="19:22">
      <c r="S2540" s="58"/>
      <c r="V2540" s="58"/>
    </row>
    <row r="2541" spans="19:22">
      <c r="S2541" s="58"/>
      <c r="V2541" s="58"/>
    </row>
    <row r="2542" spans="19:22">
      <c r="S2542" s="58"/>
      <c r="V2542" s="58"/>
    </row>
    <row r="2543" spans="19:22">
      <c r="S2543" s="58"/>
      <c r="V2543" s="58"/>
    </row>
    <row r="2544" spans="19:22">
      <c r="S2544" s="58"/>
      <c r="V2544" s="58"/>
    </row>
    <row r="2545" spans="19:22">
      <c r="S2545" s="58"/>
      <c r="V2545" s="58"/>
    </row>
    <row r="2546" spans="19:22">
      <c r="S2546" s="58"/>
      <c r="V2546" s="58"/>
    </row>
    <row r="2547" spans="19:22">
      <c r="S2547" s="58"/>
      <c r="V2547" s="58"/>
    </row>
    <row r="2548" spans="19:22">
      <c r="S2548" s="58"/>
      <c r="V2548" s="58"/>
    </row>
    <row r="2549" spans="19:22">
      <c r="S2549" s="58"/>
      <c r="V2549" s="58"/>
    </row>
    <row r="2550" spans="19:22">
      <c r="S2550" s="58"/>
      <c r="V2550" s="58"/>
    </row>
    <row r="2551" spans="19:22">
      <c r="S2551" s="58"/>
      <c r="V2551" s="58"/>
    </row>
    <row r="2552" spans="19:22">
      <c r="S2552" s="58"/>
      <c r="V2552" s="58"/>
    </row>
    <row r="2553" spans="19:22">
      <c r="S2553" s="58"/>
      <c r="V2553" s="58"/>
    </row>
    <row r="2554" spans="19:22">
      <c r="S2554" s="58"/>
      <c r="V2554" s="58"/>
    </row>
    <row r="2555" spans="19:22">
      <c r="S2555" s="58"/>
      <c r="V2555" s="58"/>
    </row>
    <row r="2556" spans="19:22">
      <c r="S2556" s="58"/>
      <c r="V2556" s="58"/>
    </row>
    <row r="2557" spans="19:22">
      <c r="S2557" s="58"/>
      <c r="V2557" s="58"/>
    </row>
    <row r="2558" spans="19:22">
      <c r="S2558" s="58"/>
      <c r="V2558" s="58"/>
    </row>
    <row r="2559" spans="19:22">
      <c r="S2559" s="58"/>
      <c r="V2559" s="58"/>
    </row>
    <row r="2560" spans="19:22">
      <c r="S2560" s="58"/>
      <c r="V2560" s="58"/>
    </row>
    <row r="2561" spans="19:22">
      <c r="S2561" s="58"/>
      <c r="V2561" s="58"/>
    </row>
    <row r="2562" spans="19:22">
      <c r="S2562" s="58"/>
      <c r="V2562" s="58"/>
    </row>
    <row r="2563" spans="19:22">
      <c r="S2563" s="58"/>
      <c r="V2563" s="58"/>
    </row>
    <row r="2564" spans="19:22">
      <c r="S2564" s="58"/>
      <c r="V2564" s="58"/>
    </row>
    <row r="2565" spans="19:22">
      <c r="S2565" s="58"/>
      <c r="V2565" s="58"/>
    </row>
    <row r="2566" spans="19:22">
      <c r="S2566" s="58"/>
      <c r="V2566" s="58"/>
    </row>
    <row r="2567" spans="19:22">
      <c r="S2567" s="58"/>
      <c r="V2567" s="58"/>
    </row>
    <row r="2568" spans="19:22">
      <c r="S2568" s="58"/>
      <c r="V2568" s="58"/>
    </row>
    <row r="2569" spans="19:22">
      <c r="S2569" s="58"/>
      <c r="V2569" s="58"/>
    </row>
    <row r="2570" spans="19:22">
      <c r="S2570" s="58"/>
      <c r="V2570" s="58"/>
    </row>
    <row r="2571" spans="19:22">
      <c r="S2571" s="58"/>
      <c r="V2571" s="58"/>
    </row>
    <row r="2572" spans="19:22">
      <c r="S2572" s="58"/>
      <c r="V2572" s="58"/>
    </row>
    <row r="2573" spans="19:22">
      <c r="S2573" s="58"/>
      <c r="V2573" s="58"/>
    </row>
    <row r="2574" spans="19:22">
      <c r="S2574" s="58"/>
      <c r="V2574" s="58"/>
    </row>
    <row r="2575" spans="19:22">
      <c r="S2575" s="58"/>
      <c r="V2575" s="58"/>
    </row>
    <row r="2576" spans="19:22">
      <c r="S2576" s="58"/>
      <c r="V2576" s="58"/>
    </row>
    <row r="2577" spans="19:22">
      <c r="S2577" s="58"/>
      <c r="V2577" s="58"/>
    </row>
    <row r="2578" spans="19:22">
      <c r="S2578" s="58"/>
      <c r="V2578" s="58"/>
    </row>
    <row r="2579" spans="19:22">
      <c r="S2579" s="58"/>
      <c r="V2579" s="58"/>
    </row>
    <row r="2580" spans="19:22">
      <c r="S2580" s="58"/>
      <c r="V2580" s="58"/>
    </row>
    <row r="2581" spans="19:22">
      <c r="S2581" s="58"/>
      <c r="V2581" s="58"/>
    </row>
    <row r="2582" spans="19:22">
      <c r="S2582" s="58"/>
      <c r="V2582" s="58"/>
    </row>
    <row r="2583" spans="19:22">
      <c r="S2583" s="58"/>
      <c r="V2583" s="58"/>
    </row>
    <row r="2584" spans="19:22">
      <c r="S2584" s="58"/>
      <c r="V2584" s="58"/>
    </row>
    <row r="2585" spans="19:22">
      <c r="S2585" s="58"/>
      <c r="V2585" s="58"/>
    </row>
    <row r="2586" spans="19:22">
      <c r="S2586" s="58"/>
      <c r="V2586" s="58"/>
    </row>
    <row r="2587" spans="19:22">
      <c r="S2587" s="58"/>
      <c r="V2587" s="58"/>
    </row>
    <row r="2588" spans="19:22">
      <c r="S2588" s="58"/>
      <c r="V2588" s="58"/>
    </row>
    <row r="2589" spans="19:22">
      <c r="S2589" s="58"/>
      <c r="V2589" s="58"/>
    </row>
    <row r="2590" spans="19:22">
      <c r="S2590" s="58"/>
      <c r="V2590" s="58"/>
    </row>
    <row r="2591" spans="19:22">
      <c r="S2591" s="58"/>
      <c r="V2591" s="58"/>
    </row>
    <row r="2592" spans="19:22">
      <c r="S2592" s="58"/>
      <c r="V2592" s="58"/>
    </row>
    <row r="2593" spans="19:22">
      <c r="S2593" s="58"/>
      <c r="V2593" s="58"/>
    </row>
    <row r="2594" spans="19:22">
      <c r="S2594" s="58"/>
      <c r="V2594" s="58"/>
    </row>
    <row r="2595" spans="19:22">
      <c r="S2595" s="58"/>
      <c r="V2595" s="58"/>
    </row>
    <row r="2596" spans="19:22">
      <c r="S2596" s="58"/>
      <c r="V2596" s="58"/>
    </row>
    <row r="2597" spans="19:22">
      <c r="S2597" s="58"/>
      <c r="V2597" s="58"/>
    </row>
    <row r="2598" spans="19:22">
      <c r="S2598" s="58"/>
      <c r="V2598" s="58"/>
    </row>
    <row r="2599" spans="19:22">
      <c r="S2599" s="58"/>
      <c r="V2599" s="58"/>
    </row>
    <row r="2600" spans="19:22">
      <c r="S2600" s="58"/>
      <c r="V2600" s="58"/>
    </row>
    <row r="2601" spans="19:22">
      <c r="S2601" s="58"/>
      <c r="V2601" s="58"/>
    </row>
    <row r="2602" spans="19:22">
      <c r="S2602" s="58"/>
      <c r="V2602" s="58"/>
    </row>
    <row r="2603" spans="19:22">
      <c r="S2603" s="58"/>
      <c r="V2603" s="58"/>
    </row>
    <row r="2604" spans="19:22">
      <c r="S2604" s="58"/>
      <c r="V2604" s="58"/>
    </row>
    <row r="2605" spans="19:22">
      <c r="S2605" s="58"/>
      <c r="V2605" s="58"/>
    </row>
    <row r="2606" spans="19:22">
      <c r="S2606" s="58"/>
      <c r="V2606" s="58"/>
    </row>
    <row r="2607" spans="19:22">
      <c r="S2607" s="58"/>
      <c r="V2607" s="58"/>
    </row>
    <row r="2608" spans="19:22">
      <c r="S2608" s="58"/>
      <c r="V2608" s="58"/>
    </row>
    <row r="2609" spans="19:22">
      <c r="S2609" s="58"/>
      <c r="V2609" s="58"/>
    </row>
    <row r="2610" spans="19:22">
      <c r="S2610" s="58"/>
      <c r="V2610" s="58"/>
    </row>
    <row r="2611" spans="19:22">
      <c r="S2611" s="58"/>
      <c r="V2611" s="58"/>
    </row>
    <row r="2612" spans="19:22">
      <c r="S2612" s="58"/>
      <c r="V2612" s="58"/>
    </row>
    <row r="2613" spans="19:22">
      <c r="S2613" s="58"/>
      <c r="V2613" s="58"/>
    </row>
    <row r="2614" spans="19:22">
      <c r="S2614" s="58"/>
      <c r="V2614" s="58"/>
    </row>
    <row r="2615" spans="19:22">
      <c r="S2615" s="58"/>
      <c r="V2615" s="58"/>
    </row>
    <row r="2616" spans="19:22">
      <c r="S2616" s="58"/>
      <c r="V2616" s="58"/>
    </row>
    <row r="2617" spans="19:22">
      <c r="S2617" s="58"/>
      <c r="V2617" s="58"/>
    </row>
    <row r="2618" spans="19:22">
      <c r="S2618" s="58"/>
      <c r="V2618" s="58"/>
    </row>
    <row r="2619" spans="19:22">
      <c r="S2619" s="58"/>
      <c r="V2619" s="58"/>
    </row>
    <row r="2620" spans="19:22">
      <c r="S2620" s="58"/>
      <c r="V2620" s="58"/>
    </row>
    <row r="2621" spans="19:22">
      <c r="S2621" s="58"/>
      <c r="V2621" s="58"/>
    </row>
    <row r="2622" spans="19:22">
      <c r="S2622" s="58"/>
      <c r="V2622" s="58"/>
    </row>
    <row r="2623" spans="19:22">
      <c r="S2623" s="58"/>
      <c r="V2623" s="58"/>
    </row>
    <row r="2624" spans="19:22">
      <c r="S2624" s="58"/>
      <c r="V2624" s="58"/>
    </row>
    <row r="2625" spans="19:22">
      <c r="S2625" s="58"/>
      <c r="V2625" s="58"/>
    </row>
    <row r="2626" spans="19:22">
      <c r="S2626" s="58"/>
      <c r="V2626" s="58"/>
    </row>
    <row r="2627" spans="19:22">
      <c r="S2627" s="58"/>
      <c r="V2627" s="58"/>
    </row>
    <row r="2628" spans="19:22">
      <c r="S2628" s="58"/>
      <c r="V2628" s="58"/>
    </row>
    <row r="2629" spans="19:22">
      <c r="S2629" s="58"/>
      <c r="V2629" s="58"/>
    </row>
    <row r="2630" spans="19:22">
      <c r="S2630" s="58"/>
      <c r="V2630" s="58"/>
    </row>
    <row r="2631" spans="19:22">
      <c r="S2631" s="58"/>
      <c r="V2631" s="58"/>
    </row>
    <row r="2632" spans="19:22">
      <c r="S2632" s="58"/>
      <c r="V2632" s="58"/>
    </row>
    <row r="2633" spans="19:22">
      <c r="S2633" s="58"/>
      <c r="V2633" s="58"/>
    </row>
    <row r="2634" spans="19:22">
      <c r="S2634" s="58"/>
      <c r="V2634" s="58"/>
    </row>
    <row r="2635" spans="19:22">
      <c r="S2635" s="58"/>
      <c r="V2635" s="58"/>
    </row>
    <row r="2636" spans="19:22">
      <c r="S2636" s="58"/>
      <c r="V2636" s="58"/>
    </row>
    <row r="2637" spans="19:22">
      <c r="S2637" s="58"/>
      <c r="V2637" s="58"/>
    </row>
    <row r="2638" spans="19:22">
      <c r="S2638" s="58"/>
      <c r="V2638" s="58"/>
    </row>
    <row r="2639" spans="19:22">
      <c r="S2639" s="58"/>
      <c r="V2639" s="58"/>
    </row>
    <row r="2640" spans="19:22">
      <c r="S2640" s="58"/>
      <c r="V2640" s="58"/>
    </row>
    <row r="2641" spans="19:22">
      <c r="S2641" s="58"/>
      <c r="V2641" s="58"/>
    </row>
    <row r="2642" spans="19:22">
      <c r="S2642" s="58"/>
      <c r="V2642" s="58"/>
    </row>
    <row r="2643" spans="19:22">
      <c r="S2643" s="58"/>
      <c r="V2643" s="58"/>
    </row>
    <row r="2644" spans="19:22">
      <c r="S2644" s="58"/>
      <c r="V2644" s="58"/>
    </row>
    <row r="2645" spans="19:22">
      <c r="S2645" s="58"/>
      <c r="V2645" s="58"/>
    </row>
    <row r="2646" spans="19:22">
      <c r="S2646" s="58"/>
      <c r="V2646" s="58"/>
    </row>
    <row r="2647" spans="19:22">
      <c r="S2647" s="58"/>
      <c r="V2647" s="58"/>
    </row>
    <row r="2648" spans="19:22">
      <c r="S2648" s="58"/>
      <c r="V2648" s="58"/>
    </row>
    <row r="2649" spans="19:22">
      <c r="S2649" s="58"/>
      <c r="V2649" s="58"/>
    </row>
    <row r="2650" spans="19:22">
      <c r="S2650" s="58"/>
      <c r="V2650" s="58"/>
    </row>
    <row r="2651" spans="19:22">
      <c r="S2651" s="58"/>
      <c r="V2651" s="58"/>
    </row>
    <row r="2652" spans="19:22">
      <c r="S2652" s="58"/>
      <c r="V2652" s="58"/>
    </row>
    <row r="2653" spans="19:22">
      <c r="S2653" s="58"/>
      <c r="V2653" s="58"/>
    </row>
    <row r="2654" spans="19:22">
      <c r="S2654" s="58"/>
      <c r="V2654" s="58"/>
    </row>
    <row r="2655" spans="19:22">
      <c r="S2655" s="58"/>
      <c r="V2655" s="58"/>
    </row>
    <row r="2656" spans="19:22">
      <c r="S2656" s="58"/>
      <c r="V2656" s="58"/>
    </row>
    <row r="2657" spans="19:22">
      <c r="S2657" s="58"/>
      <c r="V2657" s="58"/>
    </row>
    <row r="2658" spans="19:22">
      <c r="S2658" s="58"/>
      <c r="V2658" s="58"/>
    </row>
    <row r="2659" spans="19:22">
      <c r="S2659" s="58"/>
      <c r="V2659" s="58"/>
    </row>
    <row r="2660" spans="19:22">
      <c r="S2660" s="58"/>
      <c r="V2660" s="58"/>
    </row>
    <row r="2661" spans="19:22">
      <c r="S2661" s="58"/>
      <c r="V2661" s="58"/>
    </row>
    <row r="2662" spans="19:22">
      <c r="S2662" s="58"/>
      <c r="V2662" s="58"/>
    </row>
    <row r="2663" spans="19:22">
      <c r="S2663" s="58"/>
      <c r="V2663" s="58"/>
    </row>
    <row r="2664" spans="19:22">
      <c r="S2664" s="58"/>
      <c r="V2664" s="58"/>
    </row>
    <row r="2665" spans="19:22">
      <c r="S2665" s="58"/>
      <c r="V2665" s="58"/>
    </row>
    <row r="2666" spans="19:22">
      <c r="S2666" s="58"/>
      <c r="V2666" s="58"/>
    </row>
    <row r="2667" spans="19:22">
      <c r="S2667" s="58"/>
      <c r="V2667" s="58"/>
    </row>
    <row r="2668" spans="19:22">
      <c r="S2668" s="58"/>
      <c r="V2668" s="58"/>
    </row>
    <row r="2669" spans="19:22">
      <c r="S2669" s="58"/>
      <c r="V2669" s="58"/>
    </row>
    <row r="2670" spans="19:22">
      <c r="S2670" s="58"/>
      <c r="V2670" s="58"/>
    </row>
    <row r="2671" spans="19:22">
      <c r="S2671" s="58"/>
      <c r="V2671" s="58"/>
    </row>
    <row r="2672" spans="19:22">
      <c r="S2672" s="58"/>
      <c r="V2672" s="58"/>
    </row>
    <row r="2673" spans="19:22">
      <c r="S2673" s="58"/>
      <c r="V2673" s="58"/>
    </row>
    <row r="2674" spans="19:22">
      <c r="S2674" s="58"/>
      <c r="V2674" s="58"/>
    </row>
    <row r="2675" spans="19:22">
      <c r="S2675" s="58"/>
      <c r="V2675" s="58"/>
    </row>
    <row r="2676" spans="19:22">
      <c r="S2676" s="58"/>
      <c r="V2676" s="58"/>
    </row>
    <row r="2677" spans="19:22">
      <c r="S2677" s="58"/>
      <c r="V2677" s="58"/>
    </row>
    <row r="2678" spans="19:22">
      <c r="S2678" s="58"/>
      <c r="V2678" s="58"/>
    </row>
    <row r="2679" spans="19:22">
      <c r="S2679" s="58"/>
      <c r="V2679" s="58"/>
    </row>
    <row r="2680" spans="19:22">
      <c r="S2680" s="58"/>
      <c r="V2680" s="58"/>
    </row>
    <row r="2681" spans="19:22">
      <c r="S2681" s="58"/>
      <c r="V2681" s="58"/>
    </row>
    <row r="2682" spans="19:22">
      <c r="S2682" s="58"/>
      <c r="V2682" s="58"/>
    </row>
    <row r="2683" spans="19:22">
      <c r="S2683" s="58"/>
      <c r="V2683" s="58"/>
    </row>
    <row r="2684" spans="19:22">
      <c r="S2684" s="58"/>
      <c r="V2684" s="58"/>
    </row>
    <row r="2685" spans="19:22">
      <c r="S2685" s="58"/>
      <c r="V2685" s="58"/>
    </row>
    <row r="2686" spans="19:22">
      <c r="S2686" s="58"/>
      <c r="V2686" s="58"/>
    </row>
    <row r="2687" spans="19:22">
      <c r="S2687" s="58"/>
      <c r="V2687" s="58"/>
    </row>
    <row r="2688" spans="19:22">
      <c r="S2688" s="58"/>
      <c r="V2688" s="58"/>
    </row>
    <row r="2689" spans="19:22">
      <c r="S2689" s="58"/>
      <c r="V2689" s="58"/>
    </row>
    <row r="2690" spans="19:22">
      <c r="S2690" s="58"/>
      <c r="V2690" s="58"/>
    </row>
    <row r="2691" spans="19:22">
      <c r="S2691" s="58"/>
      <c r="V2691" s="58"/>
    </row>
    <row r="2692" spans="19:22">
      <c r="S2692" s="58"/>
      <c r="V2692" s="58"/>
    </row>
    <row r="2693" spans="19:22">
      <c r="S2693" s="58"/>
      <c r="V2693" s="58"/>
    </row>
    <row r="2694" spans="19:22">
      <c r="S2694" s="58"/>
      <c r="V2694" s="58"/>
    </row>
    <row r="2695" spans="19:22">
      <c r="S2695" s="58"/>
      <c r="V2695" s="58"/>
    </row>
    <row r="2696" spans="19:22">
      <c r="S2696" s="58"/>
      <c r="V2696" s="58"/>
    </row>
    <row r="2697" spans="19:22">
      <c r="S2697" s="58"/>
      <c r="V2697" s="58"/>
    </row>
    <row r="2698" spans="19:22">
      <c r="S2698" s="58"/>
      <c r="V2698" s="58"/>
    </row>
    <row r="2699" spans="19:22">
      <c r="S2699" s="58"/>
      <c r="V2699" s="58"/>
    </row>
    <row r="2700" spans="19:22">
      <c r="S2700" s="58"/>
      <c r="V2700" s="58"/>
    </row>
    <row r="2701" spans="19:22">
      <c r="S2701" s="58"/>
      <c r="V2701" s="58"/>
    </row>
    <row r="2702" spans="19:22">
      <c r="S2702" s="58"/>
      <c r="V2702" s="58"/>
    </row>
    <row r="2703" spans="19:22">
      <c r="S2703" s="58"/>
      <c r="V2703" s="58"/>
    </row>
    <row r="2704" spans="19:22">
      <c r="S2704" s="58"/>
      <c r="V2704" s="58"/>
    </row>
    <row r="2705" spans="19:22">
      <c r="S2705" s="58"/>
      <c r="V2705" s="58"/>
    </row>
    <row r="2706" spans="19:22">
      <c r="S2706" s="58"/>
      <c r="V2706" s="58"/>
    </row>
    <row r="2707" spans="19:22">
      <c r="S2707" s="58"/>
      <c r="V2707" s="58"/>
    </row>
    <row r="2708" spans="19:22">
      <c r="S2708" s="58"/>
      <c r="V2708" s="58"/>
    </row>
    <row r="2709" spans="19:22">
      <c r="S2709" s="58"/>
      <c r="V2709" s="58"/>
    </row>
    <row r="2710" spans="19:22">
      <c r="S2710" s="58"/>
      <c r="V2710" s="58"/>
    </row>
    <row r="2711" spans="19:22">
      <c r="S2711" s="58"/>
      <c r="V2711" s="58"/>
    </row>
    <row r="2712" spans="19:22">
      <c r="S2712" s="58"/>
      <c r="V2712" s="58"/>
    </row>
    <row r="2713" spans="19:22">
      <c r="S2713" s="58"/>
      <c r="V2713" s="58"/>
    </row>
    <row r="2714" spans="19:22">
      <c r="S2714" s="58"/>
      <c r="V2714" s="58"/>
    </row>
    <row r="2715" spans="19:22">
      <c r="S2715" s="58"/>
      <c r="V2715" s="58"/>
    </row>
    <row r="2716" spans="19:22">
      <c r="S2716" s="58"/>
      <c r="V2716" s="58"/>
    </row>
    <row r="2717" spans="19:22">
      <c r="S2717" s="58"/>
      <c r="V2717" s="58"/>
    </row>
    <row r="2718" spans="19:22">
      <c r="S2718" s="58"/>
      <c r="V2718" s="58"/>
    </row>
    <row r="2719" spans="19:22">
      <c r="S2719" s="58"/>
      <c r="V2719" s="58"/>
    </row>
    <row r="2720" spans="19:22">
      <c r="S2720" s="58"/>
      <c r="V2720" s="58"/>
    </row>
    <row r="2721" spans="19:22">
      <c r="S2721" s="58"/>
      <c r="V2721" s="58"/>
    </row>
    <row r="2722" spans="19:22">
      <c r="S2722" s="58"/>
      <c r="V2722" s="58"/>
    </row>
    <row r="2723" spans="19:22">
      <c r="S2723" s="58"/>
      <c r="V2723" s="58"/>
    </row>
    <row r="2724" spans="19:22">
      <c r="S2724" s="58"/>
      <c r="V2724" s="58"/>
    </row>
    <row r="2725" spans="19:22">
      <c r="S2725" s="58"/>
      <c r="V2725" s="58"/>
    </row>
    <row r="2726" spans="19:22">
      <c r="S2726" s="58"/>
      <c r="V2726" s="58"/>
    </row>
    <row r="2727" spans="19:22">
      <c r="S2727" s="58"/>
      <c r="V2727" s="58"/>
    </row>
    <row r="2728" spans="19:22">
      <c r="S2728" s="58"/>
      <c r="V2728" s="58"/>
    </row>
    <row r="2729" spans="19:22">
      <c r="S2729" s="58"/>
      <c r="V2729" s="58"/>
    </row>
    <row r="2730" spans="19:22">
      <c r="S2730" s="58"/>
      <c r="V2730" s="58"/>
    </row>
    <row r="2731" spans="19:22">
      <c r="S2731" s="58"/>
      <c r="V2731" s="58"/>
    </row>
    <row r="2732" spans="19:22">
      <c r="S2732" s="58"/>
      <c r="V2732" s="58"/>
    </row>
    <row r="2733" spans="19:22">
      <c r="S2733" s="58"/>
      <c r="V2733" s="58"/>
    </row>
    <row r="2734" spans="19:22">
      <c r="S2734" s="58"/>
      <c r="V2734" s="58"/>
    </row>
    <row r="2735" spans="19:22">
      <c r="S2735" s="58"/>
      <c r="V2735" s="58"/>
    </row>
    <row r="2736" spans="19:22">
      <c r="S2736" s="58"/>
      <c r="V2736" s="58"/>
    </row>
    <row r="2737" spans="19:22">
      <c r="S2737" s="58"/>
      <c r="V2737" s="58"/>
    </row>
    <row r="2738" spans="19:22">
      <c r="S2738" s="58"/>
      <c r="V2738" s="58"/>
    </row>
    <row r="2739" spans="19:22">
      <c r="S2739" s="58"/>
      <c r="V2739" s="58"/>
    </row>
    <row r="2740" spans="19:22">
      <c r="S2740" s="58"/>
      <c r="V2740" s="58"/>
    </row>
    <row r="2741" spans="19:22">
      <c r="S2741" s="58"/>
      <c r="V2741" s="58"/>
    </row>
    <row r="2742" spans="19:22">
      <c r="S2742" s="58"/>
      <c r="V2742" s="58"/>
    </row>
    <row r="2743" spans="19:22">
      <c r="S2743" s="58"/>
      <c r="V2743" s="58"/>
    </row>
    <row r="2744" spans="19:22">
      <c r="S2744" s="58"/>
      <c r="V2744" s="58"/>
    </row>
    <row r="2745" spans="19:22">
      <c r="S2745" s="58"/>
      <c r="V2745" s="58"/>
    </row>
    <row r="2746" spans="19:22">
      <c r="S2746" s="58"/>
      <c r="V2746" s="58"/>
    </row>
    <row r="2747" spans="19:22">
      <c r="S2747" s="58"/>
      <c r="V2747" s="58"/>
    </row>
    <row r="2748" spans="19:22">
      <c r="S2748" s="58"/>
      <c r="V2748" s="58"/>
    </row>
    <row r="2749" spans="19:22">
      <c r="S2749" s="58"/>
      <c r="V2749" s="58"/>
    </row>
    <row r="2750" spans="19:22">
      <c r="S2750" s="58"/>
      <c r="V2750" s="58"/>
    </row>
    <row r="2751" spans="19:22">
      <c r="S2751" s="58"/>
      <c r="V2751" s="58"/>
    </row>
    <row r="2752" spans="19:22">
      <c r="S2752" s="58"/>
      <c r="V2752" s="58"/>
    </row>
    <row r="2753" spans="19:22">
      <c r="S2753" s="58"/>
      <c r="V2753" s="58"/>
    </row>
    <row r="2754" spans="19:22">
      <c r="S2754" s="58"/>
      <c r="V2754" s="58"/>
    </row>
    <row r="2755" spans="19:22">
      <c r="S2755" s="58"/>
      <c r="V2755" s="58"/>
    </row>
    <row r="2756" spans="19:22">
      <c r="S2756" s="58"/>
      <c r="V2756" s="58"/>
    </row>
    <row r="2757" spans="19:22">
      <c r="S2757" s="58"/>
      <c r="V2757" s="58"/>
    </row>
    <row r="2758" spans="19:22">
      <c r="S2758" s="58"/>
      <c r="V2758" s="58"/>
    </row>
    <row r="2759" spans="19:22">
      <c r="S2759" s="58"/>
      <c r="V2759" s="58"/>
    </row>
    <row r="2760" spans="19:22">
      <c r="S2760" s="58"/>
      <c r="V2760" s="58"/>
    </row>
    <row r="2761" spans="19:22">
      <c r="S2761" s="58"/>
      <c r="V2761" s="58"/>
    </row>
    <row r="2762" spans="19:22">
      <c r="S2762" s="58"/>
      <c r="V2762" s="58"/>
    </row>
    <row r="2763" spans="19:22">
      <c r="S2763" s="58"/>
      <c r="V2763" s="58"/>
    </row>
    <row r="2764" spans="19:22">
      <c r="S2764" s="58"/>
      <c r="V2764" s="58"/>
    </row>
    <row r="2765" spans="19:22">
      <c r="S2765" s="58"/>
      <c r="V2765" s="58"/>
    </row>
    <row r="2766" spans="19:22">
      <c r="S2766" s="58"/>
      <c r="V2766" s="58"/>
    </row>
    <row r="2767" spans="19:22">
      <c r="S2767" s="58"/>
      <c r="V2767" s="58"/>
    </row>
    <row r="2768" spans="19:22">
      <c r="S2768" s="58"/>
      <c r="V2768" s="58"/>
    </row>
    <row r="2769" spans="19:22">
      <c r="S2769" s="58"/>
      <c r="V2769" s="58"/>
    </row>
    <row r="2770" spans="19:22">
      <c r="S2770" s="58"/>
      <c r="V2770" s="58"/>
    </row>
    <row r="2771" spans="19:22">
      <c r="S2771" s="58"/>
      <c r="V2771" s="58"/>
    </row>
    <row r="2772" spans="19:22">
      <c r="S2772" s="58"/>
      <c r="V2772" s="58"/>
    </row>
    <row r="2773" spans="19:22">
      <c r="S2773" s="58"/>
      <c r="V2773" s="58"/>
    </row>
    <row r="2774" spans="19:22">
      <c r="S2774" s="58"/>
      <c r="V2774" s="58"/>
    </row>
    <row r="2775" spans="19:22">
      <c r="S2775" s="58"/>
      <c r="V2775" s="58"/>
    </row>
    <row r="2776" spans="19:22">
      <c r="S2776" s="58"/>
      <c r="V2776" s="58"/>
    </row>
    <row r="2777" spans="19:22">
      <c r="S2777" s="58"/>
      <c r="V2777" s="58"/>
    </row>
    <row r="2778" spans="19:22">
      <c r="S2778" s="58"/>
      <c r="V2778" s="58"/>
    </row>
    <row r="2779" spans="19:22">
      <c r="S2779" s="58"/>
      <c r="V2779" s="58"/>
    </row>
    <row r="2780" spans="19:22">
      <c r="S2780" s="58"/>
      <c r="V2780" s="58"/>
    </row>
    <row r="2781" spans="19:22">
      <c r="S2781" s="58"/>
      <c r="V2781" s="58"/>
    </row>
    <row r="2782" spans="19:22">
      <c r="S2782" s="58"/>
      <c r="V2782" s="58"/>
    </row>
    <row r="2783" spans="19:22">
      <c r="S2783" s="58"/>
      <c r="V2783" s="58"/>
    </row>
    <row r="2784" spans="19:22">
      <c r="S2784" s="58"/>
      <c r="V2784" s="58"/>
    </row>
    <row r="2785" spans="19:22">
      <c r="S2785" s="58"/>
      <c r="V2785" s="58"/>
    </row>
    <row r="2786" spans="19:22">
      <c r="S2786" s="58"/>
      <c r="V2786" s="58"/>
    </row>
    <row r="2787" spans="19:22">
      <c r="S2787" s="58"/>
      <c r="V2787" s="58"/>
    </row>
    <row r="2788" spans="19:22">
      <c r="S2788" s="58"/>
      <c r="V2788" s="58"/>
    </row>
    <row r="2789" spans="19:22">
      <c r="S2789" s="58"/>
      <c r="V2789" s="58"/>
    </row>
    <row r="2790" spans="19:22">
      <c r="S2790" s="58"/>
      <c r="V2790" s="58"/>
    </row>
    <row r="2791" spans="19:22">
      <c r="S2791" s="58"/>
      <c r="V2791" s="58"/>
    </row>
    <row r="2792" spans="19:22">
      <c r="S2792" s="58"/>
      <c r="V2792" s="58"/>
    </row>
    <row r="2793" spans="19:22">
      <c r="S2793" s="58"/>
      <c r="V2793" s="58"/>
    </row>
    <row r="2794" spans="19:22">
      <c r="S2794" s="58"/>
      <c r="V2794" s="58"/>
    </row>
    <row r="2795" spans="19:22">
      <c r="S2795" s="58"/>
      <c r="V2795" s="58"/>
    </row>
    <row r="2796" spans="19:22">
      <c r="S2796" s="58"/>
      <c r="V2796" s="58"/>
    </row>
    <row r="2797" spans="19:22">
      <c r="S2797" s="58"/>
      <c r="V2797" s="58"/>
    </row>
    <row r="2798" spans="19:22">
      <c r="S2798" s="58"/>
      <c r="V2798" s="58"/>
    </row>
    <row r="2799" spans="19:22">
      <c r="S2799" s="58"/>
      <c r="V2799" s="58"/>
    </row>
    <row r="2800" spans="19:22">
      <c r="S2800" s="58"/>
      <c r="V2800" s="58"/>
    </row>
    <row r="2801" spans="19:22">
      <c r="S2801" s="58"/>
      <c r="V2801" s="58"/>
    </row>
    <row r="2802" spans="19:22">
      <c r="S2802" s="58"/>
      <c r="V2802" s="58"/>
    </row>
    <row r="2803" spans="19:22">
      <c r="S2803" s="58"/>
      <c r="V2803" s="58"/>
    </row>
    <row r="2804" spans="19:22">
      <c r="S2804" s="58"/>
      <c r="V2804" s="58"/>
    </row>
    <row r="2805" spans="19:22">
      <c r="S2805" s="58"/>
      <c r="V2805" s="58"/>
    </row>
    <row r="2806" spans="19:22">
      <c r="S2806" s="58"/>
      <c r="V2806" s="58"/>
    </row>
    <row r="2807" spans="19:22">
      <c r="S2807" s="58"/>
      <c r="V2807" s="58"/>
    </row>
    <row r="2808" spans="19:22">
      <c r="S2808" s="58"/>
      <c r="V2808" s="58"/>
    </row>
    <row r="2809" spans="19:22">
      <c r="S2809" s="58"/>
      <c r="V2809" s="58"/>
    </row>
    <row r="2810" spans="19:22">
      <c r="S2810" s="58"/>
      <c r="V2810" s="58"/>
    </row>
    <row r="2811" spans="19:22">
      <c r="S2811" s="58"/>
      <c r="V2811" s="58"/>
    </row>
    <row r="2812" spans="19:22">
      <c r="S2812" s="58"/>
      <c r="V2812" s="58"/>
    </row>
    <row r="2813" spans="19:22">
      <c r="S2813" s="58"/>
      <c r="V2813" s="58"/>
    </row>
    <row r="2814" spans="19:22">
      <c r="S2814" s="58"/>
      <c r="V2814" s="58"/>
    </row>
    <row r="2815" spans="19:22">
      <c r="S2815" s="58"/>
      <c r="V2815" s="58"/>
    </row>
    <row r="2816" spans="19:22">
      <c r="S2816" s="58"/>
      <c r="V2816" s="58"/>
    </row>
    <row r="2817" spans="19:22">
      <c r="S2817" s="58"/>
      <c r="V2817" s="58"/>
    </row>
    <row r="2818" spans="19:22">
      <c r="S2818" s="58"/>
      <c r="V2818" s="58"/>
    </row>
    <row r="2819" spans="19:22">
      <c r="S2819" s="58"/>
      <c r="V2819" s="58"/>
    </row>
    <row r="2820" spans="19:22">
      <c r="S2820" s="58"/>
      <c r="V2820" s="58"/>
    </row>
    <row r="2821" spans="19:22">
      <c r="S2821" s="58"/>
      <c r="V2821" s="58"/>
    </row>
    <row r="2822" spans="19:22">
      <c r="S2822" s="58"/>
      <c r="V2822" s="58"/>
    </row>
    <row r="2823" spans="19:22">
      <c r="S2823" s="58"/>
      <c r="V2823" s="58"/>
    </row>
    <row r="2824" spans="19:22">
      <c r="S2824" s="58"/>
      <c r="V2824" s="58"/>
    </row>
    <row r="2825" spans="19:22">
      <c r="S2825" s="58"/>
      <c r="V2825" s="58"/>
    </row>
    <row r="2826" spans="19:22">
      <c r="S2826" s="58"/>
      <c r="V2826" s="58"/>
    </row>
    <row r="2827" spans="19:22">
      <c r="S2827" s="58"/>
      <c r="V2827" s="58"/>
    </row>
    <row r="2828" spans="19:22">
      <c r="S2828" s="58"/>
      <c r="V2828" s="58"/>
    </row>
    <row r="2829" spans="19:22">
      <c r="S2829" s="58"/>
      <c r="V2829" s="58"/>
    </row>
    <row r="2830" spans="19:22">
      <c r="S2830" s="58"/>
      <c r="V2830" s="58"/>
    </row>
    <row r="2831" spans="19:22">
      <c r="S2831" s="58"/>
      <c r="V2831" s="58"/>
    </row>
    <row r="2832" spans="19:22">
      <c r="S2832" s="58"/>
      <c r="V2832" s="58"/>
    </row>
    <row r="2833" spans="19:22">
      <c r="S2833" s="58"/>
      <c r="V2833" s="58"/>
    </row>
    <row r="2834" spans="19:22">
      <c r="S2834" s="58"/>
      <c r="V2834" s="58"/>
    </row>
    <row r="2835" spans="19:22">
      <c r="S2835" s="58"/>
      <c r="V2835" s="58"/>
    </row>
    <row r="2836" spans="19:22">
      <c r="S2836" s="58"/>
      <c r="V2836" s="58"/>
    </row>
    <row r="2837" spans="19:22">
      <c r="S2837" s="58"/>
      <c r="V2837" s="58"/>
    </row>
    <row r="2838" spans="19:22">
      <c r="S2838" s="58"/>
      <c r="V2838" s="58"/>
    </row>
    <row r="2839" spans="19:22">
      <c r="S2839" s="58"/>
      <c r="V2839" s="58"/>
    </row>
    <row r="2840" spans="19:22">
      <c r="S2840" s="58"/>
      <c r="V2840" s="58"/>
    </row>
    <row r="2841" spans="19:22">
      <c r="S2841" s="58"/>
      <c r="V2841" s="58"/>
    </row>
    <row r="2842" spans="19:22">
      <c r="S2842" s="58"/>
      <c r="V2842" s="58"/>
    </row>
    <row r="2843" spans="19:22">
      <c r="S2843" s="58"/>
      <c r="V2843" s="58"/>
    </row>
    <row r="2844" spans="19:22">
      <c r="S2844" s="58"/>
      <c r="V2844" s="58"/>
    </row>
    <row r="2845" spans="19:22">
      <c r="S2845" s="58"/>
      <c r="V2845" s="58"/>
    </row>
    <row r="2846" spans="19:22">
      <c r="S2846" s="58"/>
      <c r="V2846" s="58"/>
    </row>
    <row r="2847" spans="19:22">
      <c r="S2847" s="58"/>
      <c r="V2847" s="58"/>
    </row>
    <row r="2848" spans="19:22">
      <c r="S2848" s="58"/>
      <c r="V2848" s="58"/>
    </row>
    <row r="2849" spans="19:22">
      <c r="S2849" s="58"/>
      <c r="V2849" s="58"/>
    </row>
    <row r="2850" spans="19:22">
      <c r="S2850" s="58"/>
      <c r="V2850" s="58"/>
    </row>
    <row r="2851" spans="19:22">
      <c r="S2851" s="58"/>
      <c r="V2851" s="58"/>
    </row>
    <row r="2852" spans="19:22">
      <c r="S2852" s="58"/>
      <c r="V2852" s="58"/>
    </row>
    <row r="2853" spans="19:22">
      <c r="S2853" s="58"/>
      <c r="V2853" s="58"/>
    </row>
    <row r="2854" spans="19:22">
      <c r="S2854" s="58"/>
      <c r="V2854" s="58"/>
    </row>
    <row r="2855" spans="19:22">
      <c r="S2855" s="58"/>
      <c r="V2855" s="58"/>
    </row>
    <row r="2856" spans="19:22">
      <c r="S2856" s="58"/>
      <c r="V2856" s="58"/>
    </row>
    <row r="2857" spans="19:22">
      <c r="S2857" s="58"/>
      <c r="V2857" s="58"/>
    </row>
    <row r="2858" spans="19:22">
      <c r="S2858" s="58"/>
      <c r="V2858" s="58"/>
    </row>
    <row r="2859" spans="19:22">
      <c r="S2859" s="58"/>
      <c r="V2859" s="58"/>
    </row>
    <row r="2860" spans="19:22">
      <c r="S2860" s="58"/>
      <c r="V2860" s="58"/>
    </row>
    <row r="2861" spans="19:22">
      <c r="S2861" s="58"/>
      <c r="V2861" s="58"/>
    </row>
    <row r="2862" spans="19:22">
      <c r="S2862" s="58"/>
      <c r="V2862" s="58"/>
    </row>
    <row r="2863" spans="19:22">
      <c r="S2863" s="58"/>
      <c r="V2863" s="58"/>
    </row>
    <row r="2864" spans="19:22">
      <c r="S2864" s="58"/>
      <c r="V2864" s="58"/>
    </row>
    <row r="2865" spans="19:22">
      <c r="S2865" s="58"/>
      <c r="V2865" s="58"/>
    </row>
    <row r="2866" spans="19:22">
      <c r="S2866" s="58"/>
      <c r="V2866" s="58"/>
    </row>
    <row r="2867" spans="19:22">
      <c r="S2867" s="58"/>
      <c r="V2867" s="58"/>
    </row>
    <row r="2868" spans="19:22">
      <c r="S2868" s="58"/>
      <c r="V2868" s="58"/>
    </row>
    <row r="2869" spans="19:22">
      <c r="S2869" s="58"/>
      <c r="V2869" s="58"/>
    </row>
    <row r="2870" spans="19:22">
      <c r="S2870" s="58"/>
      <c r="V2870" s="58"/>
    </row>
    <row r="2871" spans="19:22">
      <c r="S2871" s="58"/>
      <c r="V2871" s="58"/>
    </row>
    <row r="2872" spans="19:22">
      <c r="S2872" s="58"/>
      <c r="V2872" s="58"/>
    </row>
    <row r="2873" spans="19:22">
      <c r="S2873" s="58"/>
      <c r="V2873" s="58"/>
    </row>
    <row r="2874" spans="19:22">
      <c r="S2874" s="58"/>
      <c r="V2874" s="58"/>
    </row>
    <row r="2875" spans="19:22">
      <c r="S2875" s="58"/>
      <c r="V2875" s="58"/>
    </row>
    <row r="2876" spans="19:22">
      <c r="S2876" s="58"/>
      <c r="V2876" s="58"/>
    </row>
    <row r="2877" spans="19:22">
      <c r="S2877" s="58"/>
      <c r="V2877" s="58"/>
    </row>
    <row r="2878" spans="19:22">
      <c r="S2878" s="58"/>
      <c r="V2878" s="58"/>
    </row>
    <row r="2879" spans="19:22">
      <c r="S2879" s="58"/>
      <c r="V2879" s="58"/>
    </row>
    <row r="2880" spans="19:22">
      <c r="S2880" s="58"/>
      <c r="V2880" s="58"/>
    </row>
    <row r="2881" spans="19:22">
      <c r="S2881" s="58"/>
      <c r="V2881" s="58"/>
    </row>
    <row r="2882" spans="19:22">
      <c r="S2882" s="58"/>
      <c r="V2882" s="58"/>
    </row>
    <row r="2883" spans="19:22">
      <c r="S2883" s="58"/>
      <c r="V2883" s="58"/>
    </row>
    <row r="2884" spans="19:22">
      <c r="S2884" s="58"/>
      <c r="V2884" s="58"/>
    </row>
    <row r="2885" spans="19:22">
      <c r="S2885" s="58"/>
      <c r="V2885" s="58"/>
    </row>
    <row r="2886" spans="19:22">
      <c r="S2886" s="58"/>
      <c r="V2886" s="58"/>
    </row>
    <row r="2887" spans="19:22">
      <c r="S2887" s="58"/>
      <c r="V2887" s="58"/>
    </row>
    <row r="2888" spans="19:22">
      <c r="S2888" s="58"/>
      <c r="V2888" s="58"/>
    </row>
    <row r="2889" spans="19:22">
      <c r="S2889" s="58"/>
      <c r="V2889" s="58"/>
    </row>
    <row r="2890" spans="19:22">
      <c r="S2890" s="58"/>
      <c r="V2890" s="58"/>
    </row>
    <row r="2891" spans="19:22">
      <c r="S2891" s="58"/>
      <c r="V2891" s="58"/>
    </row>
    <row r="2892" spans="19:22">
      <c r="S2892" s="58"/>
      <c r="V2892" s="58"/>
    </row>
    <row r="2893" spans="19:22">
      <c r="S2893" s="58"/>
      <c r="V2893" s="58"/>
    </row>
    <row r="2894" spans="19:22">
      <c r="S2894" s="58"/>
      <c r="V2894" s="58"/>
    </row>
    <row r="2895" spans="19:22">
      <c r="S2895" s="58"/>
      <c r="V2895" s="58"/>
    </row>
    <row r="2896" spans="19:22">
      <c r="S2896" s="58"/>
      <c r="V2896" s="58"/>
    </row>
    <row r="2897" spans="19:22">
      <c r="S2897" s="58"/>
      <c r="V2897" s="58"/>
    </row>
    <row r="2898" spans="19:22">
      <c r="S2898" s="58"/>
      <c r="V2898" s="58"/>
    </row>
    <row r="2899" spans="19:22">
      <c r="S2899" s="58"/>
      <c r="V2899" s="58"/>
    </row>
    <row r="2900" spans="19:22">
      <c r="S2900" s="58"/>
      <c r="V2900" s="58"/>
    </row>
    <row r="2901" spans="19:22">
      <c r="S2901" s="58"/>
      <c r="V2901" s="58"/>
    </row>
    <row r="2902" spans="19:22">
      <c r="S2902" s="58"/>
      <c r="V2902" s="58"/>
    </row>
    <row r="2903" spans="19:22">
      <c r="S2903" s="58"/>
      <c r="V2903" s="58"/>
    </row>
    <row r="2904" spans="19:22">
      <c r="S2904" s="58"/>
      <c r="V2904" s="58"/>
    </row>
    <row r="2905" spans="19:22">
      <c r="S2905" s="58"/>
      <c r="V2905" s="58"/>
    </row>
    <row r="2906" spans="19:22">
      <c r="S2906" s="58"/>
      <c r="V2906" s="58"/>
    </row>
    <row r="2907" spans="19:22">
      <c r="S2907" s="58"/>
      <c r="V2907" s="58"/>
    </row>
    <row r="2908" spans="19:22">
      <c r="S2908" s="58"/>
      <c r="V2908" s="58"/>
    </row>
    <row r="2909" spans="19:22">
      <c r="S2909" s="58"/>
      <c r="V2909" s="58"/>
    </row>
    <row r="2910" spans="19:22">
      <c r="S2910" s="58"/>
      <c r="V2910" s="58"/>
    </row>
    <row r="2911" spans="19:22">
      <c r="S2911" s="58"/>
      <c r="V2911" s="58"/>
    </row>
    <row r="2912" spans="19:22">
      <c r="S2912" s="58"/>
      <c r="V2912" s="58"/>
    </row>
    <row r="2913" spans="19:22">
      <c r="S2913" s="58"/>
      <c r="V2913" s="58"/>
    </row>
    <row r="2914" spans="19:22">
      <c r="S2914" s="58"/>
      <c r="V2914" s="58"/>
    </row>
    <row r="2915" spans="19:22">
      <c r="S2915" s="58"/>
      <c r="V2915" s="58"/>
    </row>
    <row r="2916" spans="19:22">
      <c r="S2916" s="58"/>
      <c r="V2916" s="58"/>
    </row>
    <row r="2917" spans="19:22">
      <c r="S2917" s="58"/>
      <c r="V2917" s="58"/>
    </row>
    <row r="2918" spans="19:22">
      <c r="S2918" s="58"/>
      <c r="V2918" s="58"/>
    </row>
    <row r="2919" spans="19:22">
      <c r="S2919" s="58"/>
      <c r="V2919" s="58"/>
    </row>
    <row r="2920" spans="19:22">
      <c r="S2920" s="58"/>
      <c r="V2920" s="58"/>
    </row>
    <row r="2921" spans="19:22">
      <c r="S2921" s="58"/>
      <c r="V2921" s="58"/>
    </row>
    <row r="2922" spans="19:22">
      <c r="S2922" s="58"/>
      <c r="V2922" s="58"/>
    </row>
    <row r="2923" spans="19:22">
      <c r="S2923" s="58"/>
      <c r="V2923" s="58"/>
    </row>
    <row r="2924" spans="19:22">
      <c r="S2924" s="58"/>
      <c r="V2924" s="58"/>
    </row>
    <row r="2925" spans="19:22">
      <c r="S2925" s="58"/>
      <c r="V2925" s="58"/>
    </row>
    <row r="2926" spans="19:22">
      <c r="S2926" s="58"/>
      <c r="V2926" s="58"/>
    </row>
    <row r="2927" spans="19:22">
      <c r="S2927" s="58"/>
      <c r="V2927" s="58"/>
    </row>
    <row r="2928" spans="19:22">
      <c r="S2928" s="58"/>
      <c r="V2928" s="58"/>
    </row>
    <row r="2929" spans="19:22">
      <c r="S2929" s="58"/>
      <c r="V2929" s="58"/>
    </row>
    <row r="2930" spans="19:22">
      <c r="S2930" s="58"/>
      <c r="V2930" s="58"/>
    </row>
    <row r="2931" spans="19:22">
      <c r="S2931" s="58"/>
      <c r="V2931" s="58"/>
    </row>
    <row r="2932" spans="19:22">
      <c r="S2932" s="58"/>
      <c r="V2932" s="58"/>
    </row>
    <row r="2933" spans="19:22">
      <c r="S2933" s="58"/>
      <c r="V2933" s="58"/>
    </row>
    <row r="2934" spans="19:22">
      <c r="S2934" s="58"/>
      <c r="V2934" s="58"/>
    </row>
    <row r="2935" spans="19:22">
      <c r="S2935" s="58"/>
      <c r="V2935" s="58"/>
    </row>
    <row r="2936" spans="19:22">
      <c r="S2936" s="58"/>
      <c r="V2936" s="58"/>
    </row>
    <row r="2937" spans="19:22">
      <c r="S2937" s="58"/>
      <c r="V2937" s="58"/>
    </row>
    <row r="2938" spans="19:22">
      <c r="S2938" s="58"/>
      <c r="V2938" s="58"/>
    </row>
    <row r="2939" spans="19:22">
      <c r="S2939" s="58"/>
      <c r="V2939" s="58"/>
    </row>
    <row r="2940" spans="19:22">
      <c r="S2940" s="58"/>
      <c r="V2940" s="58"/>
    </row>
    <row r="2941" spans="19:22">
      <c r="S2941" s="58"/>
      <c r="V2941" s="58"/>
    </row>
    <row r="2942" spans="19:22">
      <c r="S2942" s="58"/>
      <c r="V2942" s="58"/>
    </row>
    <row r="2943" spans="19:22">
      <c r="S2943" s="58"/>
      <c r="V2943" s="58"/>
    </row>
    <row r="2944" spans="19:22">
      <c r="S2944" s="58"/>
      <c r="V2944" s="58"/>
    </row>
    <row r="2945" spans="19:22">
      <c r="S2945" s="58"/>
      <c r="V2945" s="58"/>
    </row>
    <row r="2946" spans="19:22">
      <c r="S2946" s="58"/>
      <c r="V2946" s="58"/>
    </row>
    <row r="2947" spans="19:22">
      <c r="S2947" s="58"/>
      <c r="V2947" s="58"/>
    </row>
    <row r="2948" spans="19:22">
      <c r="S2948" s="58"/>
      <c r="V2948" s="58"/>
    </row>
    <row r="2949" spans="19:22">
      <c r="S2949" s="58"/>
      <c r="V2949" s="58"/>
    </row>
    <row r="2950" spans="19:22">
      <c r="S2950" s="58"/>
      <c r="V2950" s="58"/>
    </row>
    <row r="2951" spans="19:22">
      <c r="S2951" s="58"/>
      <c r="V2951" s="58"/>
    </row>
    <row r="2952" spans="19:22">
      <c r="S2952" s="58"/>
      <c r="V2952" s="58"/>
    </row>
    <row r="2953" spans="19:22">
      <c r="S2953" s="58"/>
      <c r="V2953" s="58"/>
    </row>
    <row r="2954" spans="19:22">
      <c r="S2954" s="58"/>
      <c r="V2954" s="58"/>
    </row>
    <row r="2955" spans="19:22">
      <c r="S2955" s="58"/>
      <c r="V2955" s="58"/>
    </row>
    <row r="2956" spans="19:22">
      <c r="S2956" s="58"/>
      <c r="V2956" s="58"/>
    </row>
    <row r="2957" spans="19:22">
      <c r="S2957" s="58"/>
      <c r="V2957" s="58"/>
    </row>
    <row r="2958" spans="19:22">
      <c r="S2958" s="58"/>
      <c r="V2958" s="58"/>
    </row>
    <row r="2959" spans="19:22">
      <c r="S2959" s="58"/>
      <c r="V2959" s="58"/>
    </row>
    <row r="2960" spans="19:22">
      <c r="S2960" s="58"/>
      <c r="V2960" s="58"/>
    </row>
    <row r="2961" spans="19:22">
      <c r="S2961" s="58"/>
      <c r="V2961" s="58"/>
    </row>
    <row r="2962" spans="19:22">
      <c r="S2962" s="58"/>
      <c r="V2962" s="58"/>
    </row>
    <row r="2963" spans="19:22">
      <c r="S2963" s="58"/>
      <c r="V2963" s="58"/>
    </row>
    <row r="2964" spans="19:22">
      <c r="S2964" s="58"/>
      <c r="V2964" s="58"/>
    </row>
    <row r="2965" spans="19:22">
      <c r="S2965" s="58"/>
      <c r="V2965" s="58"/>
    </row>
    <row r="2966" spans="19:22">
      <c r="S2966" s="58"/>
      <c r="V2966" s="58"/>
    </row>
    <row r="2967" spans="19:22">
      <c r="S2967" s="58"/>
      <c r="V2967" s="58"/>
    </row>
    <row r="2968" spans="19:22">
      <c r="S2968" s="58"/>
      <c r="V2968" s="58"/>
    </row>
    <row r="2969" spans="19:22">
      <c r="S2969" s="58"/>
      <c r="V2969" s="58"/>
    </row>
    <row r="2970" spans="19:22">
      <c r="S2970" s="58"/>
      <c r="V2970" s="58"/>
    </row>
    <row r="2971" spans="19:22">
      <c r="S2971" s="58"/>
      <c r="V2971" s="58"/>
    </row>
    <row r="2972" spans="19:22">
      <c r="S2972" s="58"/>
      <c r="V2972" s="58"/>
    </row>
    <row r="2973" spans="19:22">
      <c r="S2973" s="58"/>
      <c r="V2973" s="58"/>
    </row>
    <row r="2974" spans="19:22">
      <c r="S2974" s="58"/>
      <c r="V2974" s="58"/>
    </row>
    <row r="2975" spans="19:22">
      <c r="S2975" s="58"/>
      <c r="V2975" s="58"/>
    </row>
    <row r="2976" spans="19:22">
      <c r="S2976" s="58"/>
      <c r="V2976" s="58"/>
    </row>
    <row r="2977" spans="19:22">
      <c r="S2977" s="58"/>
      <c r="V2977" s="58"/>
    </row>
    <row r="2978" spans="19:22">
      <c r="S2978" s="58"/>
      <c r="V2978" s="58"/>
    </row>
    <row r="2979" spans="19:22">
      <c r="S2979" s="58"/>
      <c r="V2979" s="58"/>
    </row>
    <row r="2980" spans="19:22">
      <c r="S2980" s="58"/>
      <c r="V2980" s="58"/>
    </row>
    <row r="2981" spans="19:22">
      <c r="S2981" s="58"/>
      <c r="V2981" s="58"/>
    </row>
    <row r="2982" spans="19:22">
      <c r="S2982" s="58"/>
      <c r="V2982" s="58"/>
    </row>
    <row r="2983" spans="19:22">
      <c r="S2983" s="58"/>
      <c r="V2983" s="58"/>
    </row>
    <row r="2984" spans="19:22">
      <c r="S2984" s="58"/>
      <c r="V2984" s="58"/>
    </row>
    <row r="2985" spans="19:22">
      <c r="S2985" s="58"/>
      <c r="V2985" s="58"/>
    </row>
    <row r="2986" spans="19:22">
      <c r="S2986" s="58"/>
      <c r="V2986" s="58"/>
    </row>
    <row r="2987" spans="19:22">
      <c r="S2987" s="58"/>
      <c r="V2987" s="58"/>
    </row>
    <row r="2988" spans="19:22">
      <c r="S2988" s="58"/>
      <c r="V2988" s="58"/>
    </row>
    <row r="2989" spans="19:22">
      <c r="S2989" s="58"/>
      <c r="V2989" s="58"/>
    </row>
    <row r="2990" spans="19:22">
      <c r="S2990" s="58"/>
      <c r="V2990" s="58"/>
    </row>
    <row r="2991" spans="19:22">
      <c r="S2991" s="58"/>
      <c r="V2991" s="58"/>
    </row>
    <row r="2992" spans="19:22">
      <c r="S2992" s="58"/>
      <c r="V2992" s="58"/>
    </row>
    <row r="2993" spans="19:22">
      <c r="S2993" s="58"/>
      <c r="V2993" s="58"/>
    </row>
    <row r="2994" spans="19:22">
      <c r="S2994" s="58"/>
      <c r="V2994" s="58"/>
    </row>
    <row r="2995" spans="19:22">
      <c r="S2995" s="58"/>
      <c r="V2995" s="58"/>
    </row>
    <row r="2996" spans="19:22">
      <c r="S2996" s="58"/>
      <c r="V2996" s="58"/>
    </row>
    <row r="2997" spans="19:22">
      <c r="S2997" s="58"/>
      <c r="V2997" s="58"/>
    </row>
    <row r="2998" spans="19:22">
      <c r="S2998" s="58"/>
      <c r="V2998" s="58"/>
    </row>
    <row r="2999" spans="19:22">
      <c r="S2999" s="58"/>
      <c r="V2999" s="58"/>
    </row>
    <row r="3000" spans="19:22">
      <c r="S3000" s="58"/>
      <c r="V3000" s="58"/>
    </row>
    <row r="3001" spans="19:22">
      <c r="S3001" s="58"/>
      <c r="V3001" s="58"/>
    </row>
    <row r="3002" spans="19:22">
      <c r="S3002" s="58"/>
      <c r="V3002" s="58"/>
    </row>
    <row r="3003" spans="19:22">
      <c r="S3003" s="58"/>
      <c r="V3003" s="58"/>
    </row>
    <row r="3004" spans="19:22">
      <c r="S3004" s="58"/>
      <c r="V3004" s="58"/>
    </row>
    <row r="3005" spans="19:22">
      <c r="S3005" s="58"/>
      <c r="V3005" s="58"/>
    </row>
    <row r="3006" spans="19:22">
      <c r="S3006" s="58"/>
      <c r="V3006" s="58"/>
    </row>
    <row r="3007" spans="19:22">
      <c r="S3007" s="58"/>
      <c r="V3007" s="58"/>
    </row>
    <row r="3008" spans="19:22">
      <c r="S3008" s="58"/>
      <c r="V3008" s="58"/>
    </row>
    <row r="3009" spans="19:22">
      <c r="S3009" s="58"/>
      <c r="V3009" s="58"/>
    </row>
    <row r="3010" spans="19:22">
      <c r="S3010" s="58"/>
      <c r="V3010" s="58"/>
    </row>
    <row r="3011" spans="19:22">
      <c r="S3011" s="58"/>
      <c r="V3011" s="58"/>
    </row>
    <row r="3012" spans="19:22">
      <c r="S3012" s="58"/>
      <c r="V3012" s="58"/>
    </row>
    <row r="3013" spans="19:22">
      <c r="S3013" s="58"/>
      <c r="V3013" s="58"/>
    </row>
    <row r="3014" spans="19:22">
      <c r="S3014" s="58"/>
      <c r="V3014" s="58"/>
    </row>
    <row r="3015" spans="19:22">
      <c r="S3015" s="58"/>
      <c r="V3015" s="58"/>
    </row>
    <row r="3016" spans="19:22">
      <c r="S3016" s="58"/>
      <c r="V3016" s="58"/>
    </row>
    <row r="3017" spans="19:22">
      <c r="S3017" s="58"/>
      <c r="V3017" s="58"/>
    </row>
    <row r="3018" spans="19:22">
      <c r="S3018" s="58"/>
      <c r="V3018" s="58"/>
    </row>
    <row r="3019" spans="19:22">
      <c r="S3019" s="58"/>
      <c r="V3019" s="58"/>
    </row>
    <row r="3020" spans="19:22">
      <c r="S3020" s="58"/>
      <c r="V3020" s="58"/>
    </row>
    <row r="3021" spans="19:22">
      <c r="S3021" s="58"/>
      <c r="V3021" s="58"/>
    </row>
    <row r="3022" spans="19:22">
      <c r="S3022" s="58"/>
      <c r="V3022" s="58"/>
    </row>
    <row r="3023" spans="19:22">
      <c r="S3023" s="58"/>
      <c r="V3023" s="58"/>
    </row>
    <row r="3024" spans="19:22">
      <c r="S3024" s="58"/>
      <c r="V3024" s="58"/>
    </row>
    <row r="3025" spans="19:22">
      <c r="S3025" s="58"/>
      <c r="V3025" s="58"/>
    </row>
    <row r="3026" spans="19:22">
      <c r="S3026" s="58"/>
      <c r="V3026" s="58"/>
    </row>
    <row r="3027" spans="19:22">
      <c r="S3027" s="58"/>
      <c r="V3027" s="58"/>
    </row>
    <row r="3028" spans="19:22">
      <c r="S3028" s="58"/>
      <c r="V3028" s="58"/>
    </row>
    <row r="3029" spans="19:22">
      <c r="S3029" s="58"/>
      <c r="V3029" s="58"/>
    </row>
    <row r="3030" spans="19:22">
      <c r="S3030" s="58"/>
      <c r="V3030" s="58"/>
    </row>
    <row r="3031" spans="19:22">
      <c r="S3031" s="58"/>
      <c r="V3031" s="58"/>
    </row>
    <row r="3032" spans="19:22">
      <c r="S3032" s="58"/>
      <c r="V3032" s="58"/>
    </row>
    <row r="3033" spans="19:22">
      <c r="S3033" s="58"/>
      <c r="V3033" s="58"/>
    </row>
    <row r="3034" spans="19:22">
      <c r="S3034" s="58"/>
      <c r="V3034" s="58"/>
    </row>
    <row r="3035" spans="19:22">
      <c r="S3035" s="58"/>
      <c r="V3035" s="58"/>
    </row>
    <row r="3036" spans="19:22">
      <c r="S3036" s="58"/>
      <c r="V3036" s="58"/>
    </row>
    <row r="3037" spans="19:22">
      <c r="S3037" s="58"/>
      <c r="V3037" s="58"/>
    </row>
    <row r="3038" spans="19:22">
      <c r="S3038" s="58"/>
      <c r="V3038" s="58"/>
    </row>
    <row r="3039" spans="19:22">
      <c r="S3039" s="58"/>
      <c r="V3039" s="58"/>
    </row>
    <row r="3040" spans="19:22">
      <c r="S3040" s="58"/>
      <c r="V3040" s="58"/>
    </row>
    <row r="3041" spans="19:22">
      <c r="S3041" s="58"/>
      <c r="V3041" s="58"/>
    </row>
    <row r="3042" spans="19:22">
      <c r="S3042" s="58"/>
      <c r="V3042" s="58"/>
    </row>
    <row r="3043" spans="19:22">
      <c r="S3043" s="58"/>
      <c r="V3043" s="58"/>
    </row>
    <row r="3044" spans="19:22">
      <c r="S3044" s="58"/>
      <c r="V3044" s="58"/>
    </row>
    <row r="3045" spans="19:22">
      <c r="S3045" s="58"/>
      <c r="V3045" s="58"/>
    </row>
    <row r="3046" spans="19:22">
      <c r="S3046" s="58"/>
      <c r="V3046" s="58"/>
    </row>
    <row r="3047" spans="19:22">
      <c r="S3047" s="58"/>
      <c r="V3047" s="58"/>
    </row>
    <row r="3048" spans="19:22">
      <c r="S3048" s="58"/>
      <c r="V3048" s="58"/>
    </row>
    <row r="3049" spans="19:22">
      <c r="S3049" s="58"/>
      <c r="V3049" s="58"/>
    </row>
    <row r="3050" spans="19:22">
      <c r="S3050" s="58"/>
      <c r="V3050" s="58"/>
    </row>
    <row r="3051" spans="19:22">
      <c r="S3051" s="58"/>
      <c r="V3051" s="58"/>
    </row>
    <row r="3052" spans="19:22">
      <c r="S3052" s="58"/>
      <c r="V3052" s="58"/>
    </row>
    <row r="3053" spans="19:22">
      <c r="S3053" s="58"/>
      <c r="V3053" s="58"/>
    </row>
    <row r="3054" spans="19:22">
      <c r="S3054" s="58"/>
      <c r="V3054" s="58"/>
    </row>
    <row r="3055" spans="19:22">
      <c r="S3055" s="58"/>
      <c r="V3055" s="58"/>
    </row>
    <row r="3056" spans="19:22">
      <c r="S3056" s="58"/>
      <c r="V3056" s="58"/>
    </row>
    <row r="3057" spans="19:22">
      <c r="S3057" s="58"/>
      <c r="V3057" s="58"/>
    </row>
    <row r="3058" spans="19:22">
      <c r="S3058" s="58"/>
      <c r="V3058" s="58"/>
    </row>
    <row r="3059" spans="19:22">
      <c r="S3059" s="58"/>
      <c r="V3059" s="58"/>
    </row>
    <row r="3060" spans="19:22">
      <c r="S3060" s="58"/>
      <c r="V3060" s="58"/>
    </row>
    <row r="3061" spans="19:22">
      <c r="S3061" s="58"/>
      <c r="V3061" s="58"/>
    </row>
    <row r="3062" spans="19:22">
      <c r="S3062" s="58"/>
      <c r="V3062" s="58"/>
    </row>
    <row r="3063" spans="19:22">
      <c r="S3063" s="58"/>
      <c r="V3063" s="58"/>
    </row>
    <row r="3064" spans="19:22">
      <c r="S3064" s="58"/>
      <c r="V3064" s="58"/>
    </row>
    <row r="3065" spans="19:22">
      <c r="S3065" s="58"/>
      <c r="V3065" s="58"/>
    </row>
    <row r="3066" spans="19:22">
      <c r="S3066" s="58"/>
      <c r="V3066" s="58"/>
    </row>
    <row r="3067" spans="19:22">
      <c r="S3067" s="58"/>
      <c r="V3067" s="58"/>
    </row>
    <row r="3068" spans="19:22">
      <c r="S3068" s="58"/>
      <c r="V3068" s="58"/>
    </row>
    <row r="3069" spans="19:22">
      <c r="S3069" s="58"/>
      <c r="V3069" s="58"/>
    </row>
    <row r="3070" spans="19:22">
      <c r="S3070" s="58"/>
      <c r="V3070" s="58"/>
    </row>
    <row r="3071" spans="19:22">
      <c r="S3071" s="58"/>
      <c r="V3071" s="58"/>
    </row>
    <row r="3072" spans="19:22">
      <c r="S3072" s="58"/>
      <c r="V3072" s="58"/>
    </row>
    <row r="3073" spans="19:22">
      <c r="S3073" s="58"/>
      <c r="V3073" s="58"/>
    </row>
    <row r="3074" spans="19:22">
      <c r="S3074" s="58"/>
      <c r="V3074" s="58"/>
    </row>
    <row r="3075" spans="19:22">
      <c r="S3075" s="58"/>
      <c r="V3075" s="58"/>
    </row>
    <row r="3076" spans="19:22">
      <c r="S3076" s="58"/>
      <c r="V3076" s="58"/>
    </row>
    <row r="3077" spans="19:22">
      <c r="S3077" s="58"/>
      <c r="V3077" s="58"/>
    </row>
    <row r="3078" spans="19:22">
      <c r="S3078" s="58"/>
      <c r="V3078" s="58"/>
    </row>
    <row r="3079" spans="19:22">
      <c r="S3079" s="58"/>
      <c r="V3079" s="58"/>
    </row>
    <row r="3080" spans="19:22">
      <c r="S3080" s="58"/>
      <c r="V3080" s="58"/>
    </row>
    <row r="3081" spans="19:22">
      <c r="S3081" s="58"/>
      <c r="V3081" s="58"/>
    </row>
    <row r="3082" spans="19:22">
      <c r="S3082" s="58"/>
      <c r="V3082" s="58"/>
    </row>
    <row r="3083" spans="19:22">
      <c r="S3083" s="58"/>
      <c r="V3083" s="58"/>
    </row>
    <row r="3084" spans="19:22">
      <c r="S3084" s="58"/>
      <c r="V3084" s="58"/>
    </row>
    <row r="3085" spans="19:22">
      <c r="S3085" s="58"/>
      <c r="V3085" s="58"/>
    </row>
    <row r="3086" spans="19:22">
      <c r="S3086" s="58"/>
      <c r="V3086" s="58"/>
    </row>
    <row r="3087" spans="19:22">
      <c r="S3087" s="58"/>
      <c r="V3087" s="58"/>
    </row>
    <row r="3088" spans="19:22">
      <c r="S3088" s="58"/>
      <c r="V3088" s="58"/>
    </row>
    <row r="3089" spans="19:22">
      <c r="S3089" s="58"/>
      <c r="V3089" s="58"/>
    </row>
    <row r="3090" spans="19:22">
      <c r="S3090" s="58"/>
      <c r="V3090" s="58"/>
    </row>
    <row r="3091" spans="19:22">
      <c r="S3091" s="58"/>
      <c r="V3091" s="58"/>
    </row>
    <row r="3092" spans="19:22">
      <c r="S3092" s="58"/>
      <c r="V3092" s="58"/>
    </row>
    <row r="3093" spans="19:22">
      <c r="S3093" s="58"/>
      <c r="V3093" s="58"/>
    </row>
    <row r="3094" spans="19:22">
      <c r="S3094" s="58"/>
      <c r="V3094" s="58"/>
    </row>
    <row r="3095" spans="19:22">
      <c r="S3095" s="58"/>
      <c r="V3095" s="58"/>
    </row>
    <row r="3096" spans="19:22">
      <c r="S3096" s="58"/>
      <c r="V3096" s="58"/>
    </row>
    <row r="3097" spans="19:22">
      <c r="S3097" s="58"/>
      <c r="V3097" s="58"/>
    </row>
    <row r="3098" spans="19:22">
      <c r="S3098" s="58"/>
      <c r="V3098" s="58"/>
    </row>
    <row r="3099" spans="19:22">
      <c r="S3099" s="58"/>
      <c r="V3099" s="58"/>
    </row>
    <row r="3100" spans="19:22">
      <c r="S3100" s="58"/>
      <c r="V3100" s="58"/>
    </row>
    <row r="3101" spans="19:22">
      <c r="S3101" s="58"/>
      <c r="V3101" s="58"/>
    </row>
    <row r="3102" spans="19:22">
      <c r="S3102" s="58"/>
      <c r="V3102" s="58"/>
    </row>
    <row r="3103" spans="19:22">
      <c r="S3103" s="58"/>
      <c r="V3103" s="58"/>
    </row>
    <row r="3104" spans="19:22">
      <c r="S3104" s="58"/>
      <c r="V3104" s="58"/>
    </row>
    <row r="3105" spans="19:22">
      <c r="S3105" s="58"/>
      <c r="V3105" s="58"/>
    </row>
    <row r="3106" spans="19:22">
      <c r="S3106" s="58"/>
      <c r="V3106" s="58"/>
    </row>
    <row r="3107" spans="19:22">
      <c r="S3107" s="58"/>
      <c r="V3107" s="58"/>
    </row>
    <row r="3108" spans="19:22">
      <c r="S3108" s="58"/>
      <c r="V3108" s="58"/>
    </row>
    <row r="3109" spans="19:22">
      <c r="S3109" s="58"/>
      <c r="V3109" s="58"/>
    </row>
    <row r="3110" spans="19:22">
      <c r="S3110" s="58"/>
      <c r="V3110" s="58"/>
    </row>
    <row r="3111" spans="19:22">
      <c r="S3111" s="58"/>
      <c r="V3111" s="58"/>
    </row>
    <row r="3112" spans="19:22">
      <c r="S3112" s="58"/>
      <c r="V3112" s="58"/>
    </row>
    <row r="3113" spans="19:22">
      <c r="S3113" s="58"/>
      <c r="V3113" s="58"/>
    </row>
    <row r="3114" spans="19:22">
      <c r="S3114" s="58"/>
      <c r="V3114" s="58"/>
    </row>
    <row r="3115" spans="19:22">
      <c r="S3115" s="58"/>
      <c r="V3115" s="58"/>
    </row>
    <row r="3116" spans="19:22">
      <c r="S3116" s="58"/>
      <c r="V3116" s="58"/>
    </row>
    <row r="3117" spans="19:22">
      <c r="S3117" s="58"/>
      <c r="V3117" s="58"/>
    </row>
    <row r="3118" spans="19:22">
      <c r="S3118" s="58"/>
      <c r="V3118" s="58"/>
    </row>
    <row r="3119" spans="19:22">
      <c r="S3119" s="58"/>
      <c r="V3119" s="58"/>
    </row>
    <row r="3120" spans="19:22">
      <c r="S3120" s="58"/>
      <c r="V3120" s="58"/>
    </row>
    <row r="3121" spans="19:22">
      <c r="S3121" s="58"/>
      <c r="V3121" s="58"/>
    </row>
    <row r="3122" spans="19:22">
      <c r="S3122" s="58"/>
      <c r="V3122" s="58"/>
    </row>
    <row r="3123" spans="19:22">
      <c r="S3123" s="58"/>
      <c r="V3123" s="58"/>
    </row>
    <row r="3124" spans="19:22">
      <c r="S3124" s="58"/>
      <c r="V3124" s="58"/>
    </row>
    <row r="3125" spans="19:22">
      <c r="S3125" s="58"/>
      <c r="V3125" s="58"/>
    </row>
    <row r="3126" spans="19:22">
      <c r="S3126" s="58"/>
      <c r="V3126" s="58"/>
    </row>
    <row r="3127" spans="19:22">
      <c r="S3127" s="58"/>
      <c r="V3127" s="58"/>
    </row>
    <row r="3128" spans="19:22">
      <c r="S3128" s="58"/>
      <c r="V3128" s="58"/>
    </row>
    <row r="3129" spans="19:22">
      <c r="S3129" s="58"/>
      <c r="V3129" s="58"/>
    </row>
    <row r="3130" spans="19:22">
      <c r="S3130" s="58"/>
      <c r="V3130" s="58"/>
    </row>
    <row r="3131" spans="19:22">
      <c r="S3131" s="58"/>
      <c r="V3131" s="58"/>
    </row>
    <row r="3132" spans="19:22">
      <c r="S3132" s="58"/>
      <c r="V3132" s="58"/>
    </row>
    <row r="3133" spans="19:22">
      <c r="S3133" s="58"/>
      <c r="V3133" s="58"/>
    </row>
    <row r="3134" spans="19:22">
      <c r="S3134" s="58"/>
      <c r="V3134" s="58"/>
    </row>
    <row r="3135" spans="19:22">
      <c r="S3135" s="58"/>
      <c r="V3135" s="58"/>
    </row>
    <row r="3136" spans="19:22">
      <c r="S3136" s="58"/>
      <c r="V3136" s="58"/>
    </row>
    <row r="3137" spans="19:22">
      <c r="S3137" s="58"/>
      <c r="V3137" s="58"/>
    </row>
    <row r="3138" spans="19:22">
      <c r="S3138" s="58"/>
      <c r="V3138" s="58"/>
    </row>
    <row r="3139" spans="19:22">
      <c r="S3139" s="58"/>
      <c r="V3139" s="58"/>
    </row>
    <row r="3140" spans="19:22">
      <c r="S3140" s="58"/>
      <c r="V3140" s="58"/>
    </row>
    <row r="3141" spans="19:22">
      <c r="S3141" s="58"/>
      <c r="V3141" s="58"/>
    </row>
    <row r="3142" spans="19:22">
      <c r="S3142" s="58"/>
      <c r="V3142" s="58"/>
    </row>
    <row r="3143" spans="19:22">
      <c r="S3143" s="58"/>
      <c r="V3143" s="58"/>
    </row>
    <row r="3144" spans="19:22">
      <c r="S3144" s="58"/>
      <c r="V3144" s="58"/>
    </row>
    <row r="3145" spans="19:22">
      <c r="S3145" s="58"/>
      <c r="V3145" s="58"/>
    </row>
    <row r="3146" spans="19:22">
      <c r="S3146" s="58"/>
      <c r="V3146" s="58"/>
    </row>
    <row r="3147" spans="19:22">
      <c r="S3147" s="58"/>
      <c r="V3147" s="58"/>
    </row>
    <row r="3148" spans="19:22">
      <c r="S3148" s="58"/>
      <c r="V3148" s="58"/>
    </row>
    <row r="3149" spans="19:22">
      <c r="S3149" s="58"/>
      <c r="V3149" s="58"/>
    </row>
    <row r="3150" spans="19:22">
      <c r="S3150" s="58"/>
      <c r="V3150" s="58"/>
    </row>
    <row r="3151" spans="19:22">
      <c r="S3151" s="58"/>
      <c r="V3151" s="58"/>
    </row>
    <row r="3152" spans="19:22">
      <c r="S3152" s="58"/>
      <c r="V3152" s="58"/>
    </row>
    <row r="3153" spans="19:22">
      <c r="S3153" s="58"/>
      <c r="V3153" s="58"/>
    </row>
    <row r="3154" spans="19:22">
      <c r="S3154" s="58"/>
      <c r="V3154" s="58"/>
    </row>
    <row r="3155" spans="19:22">
      <c r="S3155" s="58"/>
      <c r="V3155" s="58"/>
    </row>
    <row r="3156" spans="19:22">
      <c r="S3156" s="58"/>
      <c r="V3156" s="58"/>
    </row>
    <row r="3157" spans="19:22">
      <c r="S3157" s="58"/>
      <c r="V3157" s="58"/>
    </row>
    <row r="3158" spans="19:22">
      <c r="S3158" s="58"/>
      <c r="V3158" s="58"/>
    </row>
    <row r="3159" spans="19:22">
      <c r="S3159" s="58"/>
      <c r="V3159" s="58"/>
    </row>
    <row r="3160" spans="19:22">
      <c r="S3160" s="58"/>
      <c r="V3160" s="58"/>
    </row>
    <row r="3161" spans="19:22">
      <c r="S3161" s="58"/>
      <c r="V3161" s="58"/>
    </row>
    <row r="3162" spans="19:22">
      <c r="S3162" s="58"/>
      <c r="V3162" s="58"/>
    </row>
    <row r="3163" spans="19:22">
      <c r="S3163" s="58"/>
      <c r="V3163" s="58"/>
    </row>
    <row r="3164" spans="19:22">
      <c r="S3164" s="58"/>
      <c r="V3164" s="58"/>
    </row>
    <row r="3165" spans="19:22">
      <c r="S3165" s="58"/>
      <c r="V3165" s="58"/>
    </row>
    <row r="3166" spans="19:22">
      <c r="S3166" s="58"/>
      <c r="V3166" s="58"/>
    </row>
    <row r="3167" spans="19:22">
      <c r="S3167" s="58"/>
      <c r="V3167" s="58"/>
    </row>
    <row r="3168" spans="19:22">
      <c r="S3168" s="58"/>
      <c r="V3168" s="58"/>
    </row>
    <row r="3169" spans="19:22">
      <c r="S3169" s="58"/>
      <c r="V3169" s="58"/>
    </row>
    <row r="3170" spans="19:22">
      <c r="S3170" s="58"/>
      <c r="V3170" s="58"/>
    </row>
    <row r="3171" spans="19:22">
      <c r="S3171" s="58"/>
      <c r="V3171" s="58"/>
    </row>
    <row r="3172" spans="19:22">
      <c r="S3172" s="58"/>
      <c r="V3172" s="58"/>
    </row>
    <row r="3173" spans="19:22">
      <c r="S3173" s="58"/>
      <c r="V3173" s="58"/>
    </row>
    <row r="3174" spans="19:22">
      <c r="S3174" s="58"/>
      <c r="V3174" s="58"/>
    </row>
    <row r="3175" spans="19:22">
      <c r="S3175" s="58"/>
      <c r="V3175" s="58"/>
    </row>
    <row r="3176" spans="19:22">
      <c r="S3176" s="58"/>
      <c r="V3176" s="58"/>
    </row>
    <row r="3177" spans="19:22">
      <c r="S3177" s="58"/>
      <c r="V3177" s="58"/>
    </row>
    <row r="3178" spans="19:22">
      <c r="S3178" s="58"/>
      <c r="V3178" s="58"/>
    </row>
    <row r="3179" spans="19:22">
      <c r="S3179" s="58"/>
      <c r="V3179" s="58"/>
    </row>
    <row r="3180" spans="19:22">
      <c r="S3180" s="58"/>
      <c r="V3180" s="58"/>
    </row>
    <row r="3181" spans="19:22">
      <c r="S3181" s="58"/>
      <c r="V3181" s="58"/>
    </row>
    <row r="3182" spans="19:22">
      <c r="S3182" s="58"/>
      <c r="V3182" s="58"/>
    </row>
    <row r="3183" spans="19:22">
      <c r="S3183" s="58"/>
      <c r="V3183" s="58"/>
    </row>
    <row r="3184" spans="19:22">
      <c r="S3184" s="58"/>
      <c r="V3184" s="58"/>
    </row>
    <row r="3185" spans="19:22">
      <c r="S3185" s="58"/>
      <c r="V3185" s="58"/>
    </row>
    <row r="3186" spans="19:22">
      <c r="S3186" s="58"/>
      <c r="V3186" s="58"/>
    </row>
    <row r="3187" spans="19:22">
      <c r="S3187" s="58"/>
      <c r="V3187" s="58"/>
    </row>
    <row r="3188" spans="19:22">
      <c r="S3188" s="58"/>
      <c r="V3188" s="58"/>
    </row>
    <row r="3189" spans="19:22">
      <c r="S3189" s="58"/>
      <c r="V3189" s="58"/>
    </row>
    <row r="3190" spans="19:22">
      <c r="S3190" s="58"/>
      <c r="V3190" s="58"/>
    </row>
    <row r="3191" spans="19:22">
      <c r="S3191" s="58"/>
      <c r="V3191" s="58"/>
    </row>
    <row r="3192" spans="19:22">
      <c r="S3192" s="58"/>
      <c r="V3192" s="58"/>
    </row>
    <row r="3193" spans="19:22">
      <c r="S3193" s="58"/>
      <c r="V3193" s="58"/>
    </row>
    <row r="3194" spans="19:22">
      <c r="S3194" s="58"/>
      <c r="V3194" s="58"/>
    </row>
    <row r="3195" spans="19:22">
      <c r="S3195" s="58"/>
      <c r="V3195" s="58"/>
    </row>
    <row r="3196" spans="19:22">
      <c r="S3196" s="58"/>
      <c r="V3196" s="58"/>
    </row>
    <row r="3197" spans="19:22">
      <c r="S3197" s="58"/>
      <c r="V3197" s="58"/>
    </row>
    <row r="3198" spans="19:22">
      <c r="S3198" s="58"/>
      <c r="V3198" s="58"/>
    </row>
    <row r="3199" spans="19:22">
      <c r="S3199" s="58"/>
      <c r="V3199" s="58"/>
    </row>
    <row r="3200" spans="19:22">
      <c r="S3200" s="58"/>
      <c r="V3200" s="58"/>
    </row>
    <row r="3201" spans="19:22">
      <c r="S3201" s="58"/>
      <c r="V3201" s="58"/>
    </row>
    <row r="3202" spans="19:22">
      <c r="S3202" s="58"/>
      <c r="V3202" s="58"/>
    </row>
    <row r="3203" spans="19:22">
      <c r="S3203" s="58"/>
      <c r="V3203" s="58"/>
    </row>
    <row r="3204" spans="19:22">
      <c r="S3204" s="58"/>
      <c r="V3204" s="58"/>
    </row>
    <row r="3205" spans="19:22">
      <c r="S3205" s="58"/>
      <c r="V3205" s="58"/>
    </row>
    <row r="3206" spans="19:22">
      <c r="S3206" s="58"/>
      <c r="V3206" s="58"/>
    </row>
    <row r="3207" spans="19:22">
      <c r="S3207" s="58"/>
      <c r="V3207" s="58"/>
    </row>
    <row r="3208" spans="19:22">
      <c r="S3208" s="58"/>
      <c r="V3208" s="58"/>
    </row>
    <row r="3209" spans="19:22">
      <c r="S3209" s="58"/>
      <c r="V3209" s="58"/>
    </row>
    <row r="3210" spans="19:22">
      <c r="S3210" s="58"/>
      <c r="V3210" s="58"/>
    </row>
    <row r="3211" spans="19:22">
      <c r="S3211" s="58"/>
      <c r="V3211" s="58"/>
    </row>
    <row r="3212" spans="19:22">
      <c r="S3212" s="58"/>
      <c r="V3212" s="58"/>
    </row>
    <row r="3213" spans="19:22">
      <c r="S3213" s="58"/>
      <c r="V3213" s="58"/>
    </row>
    <row r="3214" spans="19:22">
      <c r="S3214" s="58"/>
      <c r="V3214" s="58"/>
    </row>
    <row r="3215" spans="19:22">
      <c r="S3215" s="58"/>
      <c r="V3215" s="58"/>
    </row>
    <row r="3216" spans="19:22">
      <c r="S3216" s="58"/>
      <c r="V3216" s="58"/>
    </row>
    <row r="3217" spans="19:22">
      <c r="S3217" s="58"/>
      <c r="V3217" s="58"/>
    </row>
    <row r="3218" spans="19:22">
      <c r="S3218" s="58"/>
      <c r="V3218" s="58"/>
    </row>
    <row r="3219" spans="19:22">
      <c r="S3219" s="58"/>
      <c r="V3219" s="58"/>
    </row>
    <row r="3220" spans="19:22">
      <c r="S3220" s="58"/>
      <c r="V3220" s="58"/>
    </row>
    <row r="3221" spans="19:22">
      <c r="S3221" s="58"/>
      <c r="V3221" s="58"/>
    </row>
    <row r="3222" spans="19:22">
      <c r="S3222" s="58"/>
      <c r="V3222" s="58"/>
    </row>
    <row r="3223" spans="19:22">
      <c r="S3223" s="58"/>
      <c r="V3223" s="58"/>
    </row>
    <row r="3224" spans="19:22">
      <c r="S3224" s="58"/>
      <c r="V3224" s="58"/>
    </row>
    <row r="3225" spans="19:22">
      <c r="S3225" s="58"/>
      <c r="V3225" s="58"/>
    </row>
    <row r="3226" spans="19:22">
      <c r="S3226" s="58"/>
      <c r="V3226" s="58"/>
    </row>
    <row r="3227" spans="19:22">
      <c r="S3227" s="58"/>
      <c r="V3227" s="58"/>
    </row>
    <row r="3228" spans="19:22">
      <c r="S3228" s="58"/>
      <c r="V3228" s="58"/>
    </row>
    <row r="3229" spans="19:22">
      <c r="S3229" s="58"/>
      <c r="V3229" s="58"/>
    </row>
    <row r="3230" spans="19:22">
      <c r="S3230" s="58"/>
      <c r="V3230" s="58"/>
    </row>
    <row r="3231" spans="19:22">
      <c r="S3231" s="58"/>
      <c r="V3231" s="58"/>
    </row>
    <row r="3232" spans="19:22">
      <c r="S3232" s="58"/>
      <c r="V3232" s="58"/>
    </row>
    <row r="3233" spans="19:22">
      <c r="S3233" s="58"/>
      <c r="V3233" s="58"/>
    </row>
    <row r="3234" spans="19:22">
      <c r="S3234" s="58"/>
      <c r="V3234" s="58"/>
    </row>
    <row r="3235" spans="19:22">
      <c r="S3235" s="58"/>
      <c r="V3235" s="58"/>
    </row>
    <row r="3236" spans="19:22">
      <c r="S3236" s="58"/>
      <c r="V3236" s="58"/>
    </row>
    <row r="3237" spans="19:22">
      <c r="S3237" s="58"/>
      <c r="V3237" s="58"/>
    </row>
    <row r="3238" spans="19:22">
      <c r="S3238" s="58"/>
      <c r="V3238" s="58"/>
    </row>
    <row r="3239" spans="19:22">
      <c r="S3239" s="58"/>
      <c r="V3239" s="58"/>
    </row>
    <row r="3240" spans="19:22">
      <c r="S3240" s="58"/>
      <c r="V3240" s="58"/>
    </row>
    <row r="3241" spans="19:22">
      <c r="S3241" s="58"/>
      <c r="V3241" s="58"/>
    </row>
    <row r="3242" spans="19:22">
      <c r="S3242" s="58"/>
      <c r="V3242" s="58"/>
    </row>
    <row r="3243" spans="19:22">
      <c r="S3243" s="58"/>
      <c r="V3243" s="58"/>
    </row>
    <row r="3244" spans="19:22">
      <c r="S3244" s="58"/>
      <c r="V3244" s="58"/>
    </row>
    <row r="3245" spans="19:22">
      <c r="S3245" s="58"/>
      <c r="V3245" s="58"/>
    </row>
    <row r="3246" spans="19:22">
      <c r="S3246" s="58"/>
      <c r="V3246" s="58"/>
    </row>
    <row r="3247" spans="19:22">
      <c r="S3247" s="58"/>
      <c r="V3247" s="58"/>
    </row>
    <row r="3248" spans="19:22">
      <c r="S3248" s="58"/>
      <c r="V3248" s="58"/>
    </row>
    <row r="3249" spans="19:22">
      <c r="S3249" s="58"/>
      <c r="V3249" s="58"/>
    </row>
    <row r="3250" spans="19:22">
      <c r="S3250" s="58"/>
      <c r="V3250" s="58"/>
    </row>
    <row r="3251" spans="19:22">
      <c r="S3251" s="58"/>
      <c r="V3251" s="58"/>
    </row>
    <row r="3252" spans="19:22">
      <c r="S3252" s="58"/>
      <c r="V3252" s="58"/>
    </row>
    <row r="3253" spans="19:22">
      <c r="S3253" s="58"/>
      <c r="V3253" s="58"/>
    </row>
    <row r="3254" spans="19:22">
      <c r="S3254" s="58"/>
      <c r="V3254" s="58"/>
    </row>
    <row r="3255" spans="19:22">
      <c r="S3255" s="58"/>
      <c r="V3255" s="58"/>
    </row>
    <row r="3256" spans="19:22">
      <c r="S3256" s="58"/>
      <c r="V3256" s="58"/>
    </row>
    <row r="3257" spans="19:22">
      <c r="S3257" s="58"/>
      <c r="V3257" s="58"/>
    </row>
    <row r="3258" spans="19:22">
      <c r="S3258" s="58"/>
      <c r="V3258" s="58"/>
    </row>
    <row r="3259" spans="19:22">
      <c r="S3259" s="58"/>
      <c r="V3259" s="58"/>
    </row>
    <row r="3260" spans="19:22">
      <c r="S3260" s="58"/>
      <c r="V3260" s="58"/>
    </row>
    <row r="3261" spans="19:22">
      <c r="S3261" s="58"/>
      <c r="V3261" s="58"/>
    </row>
    <row r="3262" spans="19:22">
      <c r="S3262" s="58"/>
      <c r="V3262" s="58"/>
    </row>
    <row r="3263" spans="19:22">
      <c r="S3263" s="58"/>
      <c r="V3263" s="58"/>
    </row>
    <row r="3264" spans="19:22">
      <c r="S3264" s="58"/>
      <c r="V3264" s="58"/>
    </row>
    <row r="3265" spans="19:22">
      <c r="S3265" s="58"/>
      <c r="V3265" s="58"/>
    </row>
    <row r="3266" spans="19:22">
      <c r="S3266" s="58"/>
      <c r="V3266" s="58"/>
    </row>
    <row r="3267" spans="19:22">
      <c r="S3267" s="58"/>
      <c r="V3267" s="58"/>
    </row>
    <row r="3268" spans="19:22">
      <c r="S3268" s="58"/>
      <c r="V3268" s="58"/>
    </row>
    <row r="3269" spans="19:22">
      <c r="S3269" s="58"/>
      <c r="V3269" s="58"/>
    </row>
    <row r="3270" spans="19:22">
      <c r="S3270" s="58"/>
      <c r="V3270" s="58"/>
    </row>
    <row r="3271" spans="19:22">
      <c r="S3271" s="58"/>
      <c r="V3271" s="58"/>
    </row>
    <row r="3272" spans="19:22">
      <c r="S3272" s="58"/>
      <c r="V3272" s="58"/>
    </row>
    <row r="3273" spans="19:22">
      <c r="S3273" s="58"/>
      <c r="V3273" s="58"/>
    </row>
    <row r="3274" spans="19:22">
      <c r="S3274" s="58"/>
      <c r="V3274" s="58"/>
    </row>
    <row r="3275" spans="19:22">
      <c r="S3275" s="58"/>
      <c r="V3275" s="58"/>
    </row>
    <row r="3276" spans="19:22">
      <c r="S3276" s="58"/>
      <c r="V3276" s="58"/>
    </row>
    <row r="3277" spans="19:22">
      <c r="S3277" s="58"/>
      <c r="V3277" s="58"/>
    </row>
    <row r="3278" spans="19:22">
      <c r="S3278" s="58"/>
      <c r="V3278" s="58"/>
    </row>
    <row r="3279" spans="19:22">
      <c r="S3279" s="58"/>
      <c r="V3279" s="58"/>
    </row>
    <row r="3280" spans="19:22">
      <c r="S3280" s="58"/>
      <c r="V3280" s="58"/>
    </row>
    <row r="3281" spans="19:22">
      <c r="S3281" s="58"/>
      <c r="V3281" s="58"/>
    </row>
    <row r="3282" spans="19:22">
      <c r="S3282" s="58"/>
      <c r="V3282" s="58"/>
    </row>
    <row r="3283" spans="19:22">
      <c r="S3283" s="58"/>
      <c r="V3283" s="58"/>
    </row>
    <row r="3284" spans="19:22">
      <c r="S3284" s="58"/>
      <c r="V3284" s="58"/>
    </row>
    <row r="3285" spans="19:22">
      <c r="S3285" s="58"/>
      <c r="V3285" s="58"/>
    </row>
    <row r="3286" spans="19:22">
      <c r="S3286" s="58"/>
      <c r="V3286" s="58"/>
    </row>
    <row r="3287" spans="19:22">
      <c r="S3287" s="58"/>
      <c r="V3287" s="58"/>
    </row>
    <row r="3288" spans="19:22">
      <c r="S3288" s="58"/>
      <c r="V3288" s="58"/>
    </row>
    <row r="3289" spans="19:22">
      <c r="S3289" s="58"/>
      <c r="V3289" s="58"/>
    </row>
    <row r="3290" spans="19:22">
      <c r="S3290" s="58"/>
      <c r="V3290" s="58"/>
    </row>
    <row r="3291" spans="19:22">
      <c r="S3291" s="58"/>
      <c r="V3291" s="58"/>
    </row>
    <row r="3292" spans="19:22">
      <c r="S3292" s="58"/>
      <c r="V3292" s="58"/>
    </row>
    <row r="3293" spans="19:22">
      <c r="S3293" s="58"/>
      <c r="V3293" s="58"/>
    </row>
    <row r="3294" spans="19:22">
      <c r="S3294" s="58"/>
      <c r="V3294" s="58"/>
    </row>
    <row r="3295" spans="19:22">
      <c r="S3295" s="58"/>
      <c r="V3295" s="58"/>
    </row>
    <row r="3296" spans="19:22">
      <c r="S3296" s="58"/>
      <c r="V3296" s="58"/>
    </row>
    <row r="3297" spans="19:22">
      <c r="S3297" s="58"/>
      <c r="V3297" s="58"/>
    </row>
    <row r="3298" spans="19:22">
      <c r="S3298" s="58"/>
      <c r="V3298" s="58"/>
    </row>
    <row r="3299" spans="19:22">
      <c r="S3299" s="58"/>
      <c r="V3299" s="58"/>
    </row>
    <row r="3300" spans="19:22">
      <c r="S3300" s="58"/>
      <c r="V3300" s="58"/>
    </row>
    <row r="3301" spans="19:22">
      <c r="S3301" s="58"/>
      <c r="V3301" s="58"/>
    </row>
    <row r="3302" spans="19:22">
      <c r="S3302" s="58"/>
      <c r="V3302" s="58"/>
    </row>
    <row r="3303" spans="19:22">
      <c r="S3303" s="58"/>
      <c r="V3303" s="58"/>
    </row>
    <row r="3304" spans="19:22">
      <c r="S3304" s="58"/>
      <c r="V3304" s="58"/>
    </row>
    <row r="3305" spans="19:22">
      <c r="S3305" s="58"/>
      <c r="V3305" s="58"/>
    </row>
    <row r="3306" spans="19:22">
      <c r="S3306" s="58"/>
      <c r="V3306" s="58"/>
    </row>
    <row r="3307" spans="19:22">
      <c r="S3307" s="58"/>
      <c r="V3307" s="58"/>
    </row>
    <row r="3308" spans="19:22">
      <c r="S3308" s="58"/>
      <c r="V3308" s="58"/>
    </row>
    <row r="3309" spans="19:22">
      <c r="S3309" s="58"/>
      <c r="V3309" s="58"/>
    </row>
    <row r="3310" spans="19:22">
      <c r="S3310" s="58"/>
      <c r="V3310" s="58"/>
    </row>
    <row r="3311" spans="19:22">
      <c r="S3311" s="58"/>
      <c r="V3311" s="58"/>
    </row>
    <row r="3312" spans="19:22">
      <c r="S3312" s="58"/>
      <c r="V3312" s="58"/>
    </row>
    <row r="3313" spans="19:22">
      <c r="S3313" s="58"/>
      <c r="V3313" s="58"/>
    </row>
    <row r="3314" spans="19:22">
      <c r="S3314" s="58"/>
      <c r="V3314" s="58"/>
    </row>
    <row r="3315" spans="19:22">
      <c r="S3315" s="58"/>
      <c r="V3315" s="58"/>
    </row>
    <row r="3316" spans="19:22">
      <c r="S3316" s="58"/>
      <c r="V3316" s="58"/>
    </row>
    <row r="3317" spans="19:22">
      <c r="S3317" s="58"/>
      <c r="V3317" s="58"/>
    </row>
    <row r="3318" spans="19:22">
      <c r="S3318" s="58"/>
      <c r="V3318" s="58"/>
    </row>
    <row r="3319" spans="19:22">
      <c r="S3319" s="58"/>
      <c r="V3319" s="58"/>
    </row>
    <row r="3320" spans="19:22">
      <c r="S3320" s="58"/>
      <c r="V3320" s="58"/>
    </row>
    <row r="3321" spans="19:22">
      <c r="S3321" s="58"/>
      <c r="V3321" s="58"/>
    </row>
    <row r="3322" spans="19:22">
      <c r="S3322" s="58"/>
      <c r="V3322" s="58"/>
    </row>
    <row r="3323" spans="19:22">
      <c r="S3323" s="58"/>
      <c r="V3323" s="58"/>
    </row>
    <row r="3324" spans="19:22">
      <c r="S3324" s="58"/>
      <c r="V3324" s="58"/>
    </row>
    <row r="3325" spans="19:22">
      <c r="S3325" s="58"/>
      <c r="V3325" s="58"/>
    </row>
    <row r="3326" spans="19:22">
      <c r="S3326" s="58"/>
      <c r="V3326" s="58"/>
    </row>
    <row r="3327" spans="19:22">
      <c r="S3327" s="58"/>
      <c r="V3327" s="58"/>
    </row>
    <row r="3328" spans="19:22">
      <c r="S3328" s="58"/>
      <c r="V3328" s="58"/>
    </row>
    <row r="3329" spans="19:22">
      <c r="S3329" s="58"/>
      <c r="V3329" s="58"/>
    </row>
    <row r="3330" spans="19:22">
      <c r="S3330" s="58"/>
      <c r="V3330" s="58"/>
    </row>
    <row r="3331" spans="19:22">
      <c r="S3331" s="58"/>
      <c r="V3331" s="58"/>
    </row>
    <row r="3332" spans="19:22">
      <c r="S3332" s="58"/>
      <c r="V3332" s="58"/>
    </row>
    <row r="3333" spans="19:22">
      <c r="S3333" s="58"/>
      <c r="V3333" s="58"/>
    </row>
    <row r="3334" spans="19:22">
      <c r="S3334" s="58"/>
      <c r="V3334" s="58"/>
    </row>
    <row r="3335" spans="19:22">
      <c r="S3335" s="58"/>
      <c r="V3335" s="58"/>
    </row>
    <row r="3336" spans="19:22">
      <c r="S3336" s="58"/>
      <c r="V3336" s="58"/>
    </row>
    <row r="3337" spans="19:22">
      <c r="S3337" s="58"/>
      <c r="V3337" s="58"/>
    </row>
    <row r="3338" spans="19:22">
      <c r="S3338" s="58"/>
      <c r="V3338" s="58"/>
    </row>
    <row r="3339" spans="19:22">
      <c r="S3339" s="58"/>
      <c r="V3339" s="58"/>
    </row>
    <row r="3340" spans="19:22">
      <c r="S3340" s="58"/>
      <c r="V3340" s="58"/>
    </row>
    <row r="3341" spans="19:22">
      <c r="S3341" s="58"/>
      <c r="V3341" s="58"/>
    </row>
    <row r="3342" spans="19:22">
      <c r="S3342" s="58"/>
      <c r="V3342" s="58"/>
    </row>
    <row r="3343" spans="19:22">
      <c r="S3343" s="58"/>
      <c r="V3343" s="58"/>
    </row>
    <row r="3344" spans="19:22">
      <c r="S3344" s="58"/>
      <c r="V3344" s="58"/>
    </row>
    <row r="3345" spans="19:22">
      <c r="S3345" s="58"/>
      <c r="V3345" s="58"/>
    </row>
    <row r="3346" spans="19:22">
      <c r="S3346" s="58"/>
      <c r="V3346" s="58"/>
    </row>
    <row r="3347" spans="19:22">
      <c r="S3347" s="58"/>
      <c r="V3347" s="58"/>
    </row>
    <row r="3348" spans="19:22">
      <c r="S3348" s="58"/>
      <c r="V3348" s="58"/>
    </row>
    <row r="3349" spans="19:22">
      <c r="S3349" s="58"/>
      <c r="V3349" s="58"/>
    </row>
    <row r="3350" spans="19:22">
      <c r="S3350" s="58"/>
      <c r="V3350" s="58"/>
    </row>
    <row r="3351" spans="19:22">
      <c r="S3351" s="58"/>
      <c r="V3351" s="58"/>
    </row>
    <row r="3352" spans="19:22">
      <c r="S3352" s="58"/>
      <c r="V3352" s="58"/>
    </row>
    <row r="3353" spans="19:22">
      <c r="S3353" s="58"/>
      <c r="V3353" s="58"/>
    </row>
    <row r="3354" spans="19:22">
      <c r="S3354" s="58"/>
      <c r="V3354" s="58"/>
    </row>
    <row r="3355" spans="19:22">
      <c r="S3355" s="58"/>
      <c r="V3355" s="58"/>
    </row>
    <row r="3356" spans="19:22">
      <c r="S3356" s="58"/>
      <c r="V3356" s="58"/>
    </row>
    <row r="3357" spans="19:22">
      <c r="S3357" s="58"/>
      <c r="V3357" s="58"/>
    </row>
    <row r="3358" spans="19:22">
      <c r="S3358" s="58"/>
      <c r="V3358" s="58"/>
    </row>
    <row r="3359" spans="19:22">
      <c r="S3359" s="58"/>
      <c r="V3359" s="58"/>
    </row>
    <row r="3360" spans="19:22">
      <c r="S3360" s="58"/>
      <c r="V3360" s="58"/>
    </row>
    <row r="3361" spans="19:22">
      <c r="S3361" s="58"/>
      <c r="V3361" s="58"/>
    </row>
    <row r="3362" spans="19:22">
      <c r="S3362" s="58"/>
      <c r="V3362" s="58"/>
    </row>
    <row r="3363" spans="19:22">
      <c r="S3363" s="58"/>
      <c r="V3363" s="58"/>
    </row>
    <row r="3364" spans="19:22">
      <c r="S3364" s="58"/>
      <c r="V3364" s="58"/>
    </row>
    <row r="3365" spans="19:22">
      <c r="S3365" s="58"/>
      <c r="V3365" s="58"/>
    </row>
    <row r="3366" spans="19:22">
      <c r="S3366" s="58"/>
      <c r="V3366" s="58"/>
    </row>
    <row r="3367" spans="19:22">
      <c r="S3367" s="58"/>
      <c r="V3367" s="58"/>
    </row>
    <row r="3368" spans="19:22">
      <c r="S3368" s="58"/>
      <c r="V3368" s="58"/>
    </row>
    <row r="3369" spans="19:22">
      <c r="S3369" s="58"/>
      <c r="V3369" s="58"/>
    </row>
    <row r="3370" spans="19:22">
      <c r="S3370" s="58"/>
      <c r="V3370" s="58"/>
    </row>
    <row r="3371" spans="19:22">
      <c r="S3371" s="58"/>
      <c r="V3371" s="58"/>
    </row>
    <row r="3372" spans="19:22">
      <c r="S3372" s="58"/>
      <c r="V3372" s="58"/>
    </row>
    <row r="3373" spans="19:22">
      <c r="S3373" s="58"/>
      <c r="V3373" s="58"/>
    </row>
    <row r="3374" spans="19:22">
      <c r="S3374" s="58"/>
      <c r="V3374" s="58"/>
    </row>
    <row r="3375" spans="19:22">
      <c r="S3375" s="58"/>
      <c r="V3375" s="58"/>
    </row>
    <row r="3376" spans="19:22">
      <c r="S3376" s="58"/>
      <c r="V3376" s="58"/>
    </row>
    <row r="3377" spans="19:22">
      <c r="S3377" s="58"/>
      <c r="V3377" s="58"/>
    </row>
    <row r="3378" spans="19:22">
      <c r="S3378" s="58"/>
      <c r="V3378" s="58"/>
    </row>
    <row r="3379" spans="19:22">
      <c r="S3379" s="58"/>
      <c r="V3379" s="58"/>
    </row>
    <row r="3380" spans="19:22">
      <c r="S3380" s="58"/>
      <c r="V3380" s="58"/>
    </row>
    <row r="3381" spans="19:22">
      <c r="S3381" s="58"/>
      <c r="V3381" s="58"/>
    </row>
    <row r="3382" spans="19:22">
      <c r="S3382" s="58"/>
      <c r="V3382" s="58"/>
    </row>
    <row r="3383" spans="19:22">
      <c r="S3383" s="58"/>
      <c r="V3383" s="58"/>
    </row>
    <row r="3384" spans="19:22">
      <c r="S3384" s="58"/>
      <c r="V3384" s="58"/>
    </row>
    <row r="3385" spans="19:22">
      <c r="S3385" s="58"/>
      <c r="V3385" s="58"/>
    </row>
    <row r="3386" spans="19:22">
      <c r="S3386" s="58"/>
      <c r="V3386" s="58"/>
    </row>
    <row r="3387" spans="19:22">
      <c r="S3387" s="58"/>
      <c r="V3387" s="58"/>
    </row>
    <row r="3388" spans="19:22">
      <c r="S3388" s="58"/>
      <c r="V3388" s="58"/>
    </row>
    <row r="3389" spans="19:22">
      <c r="S3389" s="58"/>
      <c r="V3389" s="58"/>
    </row>
    <row r="3390" spans="19:22">
      <c r="S3390" s="58"/>
      <c r="V3390" s="58"/>
    </row>
    <row r="3391" spans="19:22">
      <c r="S3391" s="58"/>
      <c r="V3391" s="58"/>
    </row>
    <row r="3392" spans="19:22">
      <c r="S3392" s="58"/>
      <c r="V3392" s="58"/>
    </row>
    <row r="3393" spans="19:22">
      <c r="S3393" s="58"/>
      <c r="V3393" s="58"/>
    </row>
    <row r="3394" spans="19:22">
      <c r="S3394" s="58"/>
      <c r="V3394" s="58"/>
    </row>
    <row r="3395" spans="19:22">
      <c r="S3395" s="58"/>
      <c r="V3395" s="58"/>
    </row>
    <row r="3396" spans="19:22">
      <c r="S3396" s="58"/>
      <c r="V3396" s="58"/>
    </row>
    <row r="3397" spans="19:22">
      <c r="S3397" s="58"/>
      <c r="V3397" s="58"/>
    </row>
    <row r="3398" spans="19:22">
      <c r="S3398" s="58"/>
      <c r="V3398" s="58"/>
    </row>
    <row r="3399" spans="19:22">
      <c r="S3399" s="58"/>
      <c r="V3399" s="58"/>
    </row>
    <row r="3400" spans="19:22">
      <c r="S3400" s="58"/>
      <c r="V3400" s="58"/>
    </row>
    <row r="3401" spans="19:22">
      <c r="S3401" s="58"/>
      <c r="V3401" s="58"/>
    </row>
    <row r="3402" spans="19:22">
      <c r="S3402" s="58"/>
      <c r="V3402" s="58"/>
    </row>
    <row r="3403" spans="19:22">
      <c r="S3403" s="58"/>
      <c r="V3403" s="58"/>
    </row>
    <row r="3404" spans="19:22">
      <c r="S3404" s="58"/>
      <c r="V3404" s="58"/>
    </row>
    <row r="3405" spans="19:22">
      <c r="S3405" s="58"/>
      <c r="V3405" s="58"/>
    </row>
    <row r="3406" spans="19:22">
      <c r="S3406" s="58"/>
      <c r="V3406" s="58"/>
    </row>
    <row r="3407" spans="19:22">
      <c r="S3407" s="58"/>
      <c r="V3407" s="58"/>
    </row>
    <row r="3408" spans="19:22">
      <c r="S3408" s="58"/>
      <c r="V3408" s="58"/>
    </row>
    <row r="3409" spans="19:22">
      <c r="S3409" s="58"/>
      <c r="V3409" s="58"/>
    </row>
    <row r="3410" spans="19:22">
      <c r="S3410" s="58"/>
      <c r="V3410" s="58"/>
    </row>
    <row r="3411" spans="19:22">
      <c r="S3411" s="58"/>
      <c r="V3411" s="58"/>
    </row>
    <row r="3412" spans="19:22">
      <c r="S3412" s="58"/>
      <c r="V3412" s="58"/>
    </row>
    <row r="3413" spans="19:22">
      <c r="S3413" s="58"/>
      <c r="V3413" s="58"/>
    </row>
    <row r="3414" spans="19:22">
      <c r="S3414" s="58"/>
      <c r="V3414" s="58"/>
    </row>
    <row r="3415" spans="19:22">
      <c r="S3415" s="58"/>
      <c r="V3415" s="58"/>
    </row>
    <row r="3416" spans="19:22">
      <c r="S3416" s="58"/>
      <c r="V3416" s="58"/>
    </row>
    <row r="3417" spans="19:22">
      <c r="S3417" s="58"/>
      <c r="V3417" s="58"/>
    </row>
    <row r="3418" spans="19:22">
      <c r="S3418" s="58"/>
      <c r="V3418" s="58"/>
    </row>
    <row r="3419" spans="19:22">
      <c r="S3419" s="58"/>
      <c r="V3419" s="58"/>
    </row>
    <row r="3420" spans="19:22">
      <c r="S3420" s="58"/>
      <c r="V3420" s="58"/>
    </row>
    <row r="3421" spans="19:22">
      <c r="S3421" s="58"/>
      <c r="V3421" s="58"/>
    </row>
    <row r="3422" spans="19:22">
      <c r="S3422" s="58"/>
      <c r="V3422" s="58"/>
    </row>
    <row r="3423" spans="19:22">
      <c r="S3423" s="58"/>
      <c r="V3423" s="58"/>
    </row>
    <row r="3424" spans="19:22">
      <c r="S3424" s="58"/>
      <c r="V3424" s="58"/>
    </row>
    <row r="3425" spans="19:22">
      <c r="S3425" s="58"/>
      <c r="V3425" s="58"/>
    </row>
    <row r="3426" spans="19:22">
      <c r="S3426" s="58"/>
      <c r="V3426" s="58"/>
    </row>
    <row r="3427" spans="19:22">
      <c r="S3427" s="58"/>
      <c r="V3427" s="58"/>
    </row>
    <row r="3428" spans="19:22">
      <c r="S3428" s="58"/>
      <c r="V3428" s="58"/>
    </row>
    <row r="3429" spans="19:22">
      <c r="S3429" s="58"/>
      <c r="V3429" s="58"/>
    </row>
    <row r="3430" spans="19:22">
      <c r="S3430" s="58"/>
      <c r="V3430" s="58"/>
    </row>
    <row r="3431" spans="19:22">
      <c r="S3431" s="58"/>
      <c r="V3431" s="58"/>
    </row>
    <row r="3432" spans="19:22">
      <c r="S3432" s="58"/>
      <c r="V3432" s="58"/>
    </row>
    <row r="3433" spans="19:22">
      <c r="S3433" s="58"/>
      <c r="V3433" s="58"/>
    </row>
    <row r="3434" spans="19:22">
      <c r="S3434" s="58"/>
      <c r="V3434" s="58"/>
    </row>
    <row r="3435" spans="19:22">
      <c r="S3435" s="58"/>
      <c r="V3435" s="58"/>
    </row>
    <row r="3436" spans="19:22">
      <c r="S3436" s="58"/>
      <c r="V3436" s="58"/>
    </row>
    <row r="3437" spans="19:22">
      <c r="S3437" s="58"/>
      <c r="V3437" s="58"/>
    </row>
    <row r="3438" spans="19:22">
      <c r="S3438" s="58"/>
      <c r="V3438" s="58"/>
    </row>
    <row r="3439" spans="19:22">
      <c r="S3439" s="58"/>
      <c r="V3439" s="58"/>
    </row>
    <row r="3440" spans="19:22">
      <c r="S3440" s="58"/>
      <c r="V3440" s="58"/>
    </row>
    <row r="3441" spans="19:22">
      <c r="S3441" s="58"/>
      <c r="V3441" s="58"/>
    </row>
    <row r="3442" spans="19:22">
      <c r="S3442" s="58"/>
      <c r="V3442" s="58"/>
    </row>
    <row r="3443" spans="19:22">
      <c r="S3443" s="58"/>
      <c r="V3443" s="58"/>
    </row>
    <row r="3444" spans="19:22">
      <c r="S3444" s="58"/>
      <c r="V3444" s="58"/>
    </row>
    <row r="3445" spans="19:22">
      <c r="S3445" s="58"/>
      <c r="V3445" s="58"/>
    </row>
    <row r="3446" spans="19:22">
      <c r="S3446" s="58"/>
      <c r="V3446" s="58"/>
    </row>
    <row r="3447" spans="19:22">
      <c r="S3447" s="58"/>
      <c r="V3447" s="58"/>
    </row>
    <row r="3448" spans="19:22">
      <c r="S3448" s="58"/>
      <c r="V3448" s="58"/>
    </row>
    <row r="3449" spans="19:22">
      <c r="S3449" s="58"/>
      <c r="V3449" s="58"/>
    </row>
    <row r="3450" spans="19:22">
      <c r="S3450" s="58"/>
      <c r="V3450" s="58"/>
    </row>
    <row r="3451" spans="19:22">
      <c r="S3451" s="58"/>
      <c r="V3451" s="58"/>
    </row>
    <row r="3452" spans="19:22">
      <c r="S3452" s="58"/>
      <c r="V3452" s="58"/>
    </row>
    <row r="3453" spans="19:22">
      <c r="S3453" s="58"/>
      <c r="V3453" s="58"/>
    </row>
    <row r="3454" spans="19:22">
      <c r="S3454" s="58"/>
      <c r="V3454" s="58"/>
    </row>
    <row r="3455" spans="19:22">
      <c r="S3455" s="58"/>
      <c r="V3455" s="58"/>
    </row>
    <row r="3456" spans="19:22">
      <c r="S3456" s="58"/>
      <c r="V3456" s="58"/>
    </row>
    <row r="3457" spans="19:22">
      <c r="S3457" s="58"/>
      <c r="V3457" s="58"/>
    </row>
    <row r="3458" spans="19:22">
      <c r="S3458" s="58"/>
      <c r="V3458" s="58"/>
    </row>
    <row r="3459" spans="19:22">
      <c r="S3459" s="58"/>
      <c r="V3459" s="58"/>
    </row>
    <row r="3460" spans="19:22">
      <c r="S3460" s="58"/>
      <c r="V3460" s="58"/>
    </row>
    <row r="3461" spans="19:22">
      <c r="S3461" s="58"/>
      <c r="V3461" s="58"/>
    </row>
    <row r="3462" spans="19:22">
      <c r="S3462" s="58"/>
      <c r="V3462" s="58"/>
    </row>
    <row r="3463" spans="19:22">
      <c r="S3463" s="58"/>
      <c r="V3463" s="58"/>
    </row>
    <row r="3464" spans="19:22">
      <c r="S3464" s="58"/>
      <c r="V3464" s="58"/>
    </row>
    <row r="3465" spans="19:22">
      <c r="S3465" s="58"/>
      <c r="V3465" s="58"/>
    </row>
    <row r="3466" spans="19:22">
      <c r="S3466" s="58"/>
      <c r="V3466" s="58"/>
    </row>
    <row r="3467" spans="19:22">
      <c r="S3467" s="58"/>
      <c r="V3467" s="58"/>
    </row>
    <row r="3468" spans="19:22">
      <c r="S3468" s="58"/>
      <c r="V3468" s="58"/>
    </row>
    <row r="3469" spans="19:22">
      <c r="S3469" s="58"/>
      <c r="V3469" s="58"/>
    </row>
    <row r="3470" spans="19:22">
      <c r="S3470" s="58"/>
      <c r="V3470" s="58"/>
    </row>
    <row r="3471" spans="19:22">
      <c r="S3471" s="58"/>
      <c r="V3471" s="58"/>
    </row>
    <row r="3472" spans="19:22">
      <c r="S3472" s="58"/>
      <c r="V3472" s="58"/>
    </row>
    <row r="3473" spans="19:22">
      <c r="S3473" s="58"/>
      <c r="V3473" s="58"/>
    </row>
    <row r="3474" spans="19:22">
      <c r="S3474" s="58"/>
      <c r="V3474" s="58"/>
    </row>
    <row r="3475" spans="19:22">
      <c r="S3475" s="58"/>
      <c r="V3475" s="58"/>
    </row>
    <row r="3476" spans="19:22">
      <c r="S3476" s="58"/>
      <c r="V3476" s="58"/>
    </row>
    <row r="3477" spans="19:22">
      <c r="S3477" s="58"/>
      <c r="V3477" s="58"/>
    </row>
    <row r="3478" spans="19:22">
      <c r="S3478" s="58"/>
      <c r="V3478" s="58"/>
    </row>
    <row r="3479" spans="19:22">
      <c r="S3479" s="58"/>
      <c r="V3479" s="58"/>
    </row>
    <row r="3480" spans="19:22">
      <c r="S3480" s="58"/>
      <c r="V3480" s="58"/>
    </row>
    <row r="3481" spans="19:22">
      <c r="S3481" s="58"/>
      <c r="V3481" s="58"/>
    </row>
    <row r="3482" spans="19:22">
      <c r="S3482" s="58"/>
      <c r="V3482" s="58"/>
    </row>
    <row r="3483" spans="19:22">
      <c r="S3483" s="58"/>
      <c r="V3483" s="58"/>
    </row>
    <row r="3484" spans="19:22">
      <c r="S3484" s="58"/>
      <c r="V3484" s="58"/>
    </row>
    <row r="3485" spans="19:22">
      <c r="S3485" s="58"/>
      <c r="V3485" s="58"/>
    </row>
    <row r="3486" spans="19:22">
      <c r="S3486" s="58"/>
      <c r="V3486" s="58"/>
    </row>
    <row r="3487" spans="19:22">
      <c r="S3487" s="58"/>
      <c r="V3487" s="58"/>
    </row>
    <row r="3488" spans="19:22">
      <c r="S3488" s="58"/>
      <c r="V3488" s="58"/>
    </row>
    <row r="3489" spans="19:22">
      <c r="S3489" s="58"/>
      <c r="V3489" s="58"/>
    </row>
    <row r="3490" spans="19:22">
      <c r="S3490" s="58"/>
      <c r="V3490" s="58"/>
    </row>
    <row r="3491" spans="19:22">
      <c r="S3491" s="58"/>
      <c r="V3491" s="58"/>
    </row>
    <row r="3492" spans="19:22">
      <c r="S3492" s="58"/>
      <c r="V3492" s="58"/>
    </row>
    <row r="3493" spans="19:22">
      <c r="S3493" s="58"/>
      <c r="V3493" s="58"/>
    </row>
    <row r="3494" spans="19:22">
      <c r="S3494" s="58"/>
      <c r="V3494" s="58"/>
    </row>
    <row r="3495" spans="19:22">
      <c r="S3495" s="58"/>
      <c r="V3495" s="58"/>
    </row>
    <row r="3496" spans="19:22">
      <c r="S3496" s="58"/>
      <c r="V3496" s="58"/>
    </row>
    <row r="3497" spans="19:22">
      <c r="S3497" s="58"/>
      <c r="V3497" s="58"/>
    </row>
    <row r="3498" spans="19:22">
      <c r="S3498" s="58"/>
      <c r="V3498" s="58"/>
    </row>
    <row r="3499" spans="19:22">
      <c r="S3499" s="58"/>
      <c r="V3499" s="58"/>
    </row>
    <row r="3500" spans="19:22">
      <c r="S3500" s="58"/>
      <c r="V3500" s="58"/>
    </row>
    <row r="3501" spans="19:22">
      <c r="S3501" s="58"/>
      <c r="V3501" s="58"/>
    </row>
    <row r="3502" spans="19:22">
      <c r="S3502" s="58"/>
      <c r="V3502" s="58"/>
    </row>
    <row r="3503" spans="19:22">
      <c r="S3503" s="58"/>
      <c r="V3503" s="58"/>
    </row>
    <row r="3504" spans="19:22">
      <c r="S3504" s="58"/>
      <c r="V3504" s="58"/>
    </row>
    <row r="3505" spans="19:22">
      <c r="S3505" s="58"/>
      <c r="V3505" s="58"/>
    </row>
    <row r="3506" spans="19:22">
      <c r="S3506" s="58"/>
      <c r="V3506" s="58"/>
    </row>
    <row r="3507" spans="19:22">
      <c r="S3507" s="58"/>
      <c r="V3507" s="58"/>
    </row>
    <row r="3508" spans="19:22">
      <c r="S3508" s="58"/>
      <c r="V3508" s="58"/>
    </row>
    <row r="3509" spans="19:22">
      <c r="S3509" s="58"/>
      <c r="V3509" s="58"/>
    </row>
    <row r="3510" spans="19:22">
      <c r="S3510" s="58"/>
      <c r="V3510" s="58"/>
    </row>
    <row r="3511" spans="19:22">
      <c r="S3511" s="58"/>
      <c r="V3511" s="58"/>
    </row>
    <row r="3512" spans="19:22">
      <c r="S3512" s="58"/>
      <c r="V3512" s="58"/>
    </row>
    <row r="3513" spans="19:22">
      <c r="S3513" s="58"/>
      <c r="V3513" s="58"/>
    </row>
    <row r="3514" spans="19:22">
      <c r="S3514" s="58"/>
      <c r="V3514" s="58"/>
    </row>
    <row r="3515" spans="19:22">
      <c r="S3515" s="58"/>
      <c r="V3515" s="58"/>
    </row>
    <row r="3516" spans="19:22">
      <c r="S3516" s="58"/>
      <c r="V3516" s="58"/>
    </row>
    <row r="3517" spans="19:22">
      <c r="S3517" s="58"/>
      <c r="V3517" s="58"/>
    </row>
    <row r="3518" spans="19:22">
      <c r="S3518" s="58"/>
      <c r="V3518" s="58"/>
    </row>
    <row r="3519" spans="19:22">
      <c r="S3519" s="58"/>
      <c r="V3519" s="58"/>
    </row>
    <row r="3520" spans="19:22">
      <c r="S3520" s="58"/>
      <c r="V3520" s="58"/>
    </row>
    <row r="3521" spans="19:22">
      <c r="S3521" s="58"/>
      <c r="V3521" s="58"/>
    </row>
    <row r="3522" spans="19:22">
      <c r="S3522" s="58"/>
      <c r="V3522" s="58"/>
    </row>
    <row r="3523" spans="19:22">
      <c r="S3523" s="58"/>
      <c r="V3523" s="58"/>
    </row>
    <row r="3524" spans="19:22">
      <c r="S3524" s="58"/>
      <c r="V3524" s="58"/>
    </row>
    <row r="3525" spans="19:22">
      <c r="S3525" s="58"/>
      <c r="V3525" s="58"/>
    </row>
    <row r="3526" spans="19:22">
      <c r="S3526" s="58"/>
      <c r="V3526" s="58"/>
    </row>
    <row r="3527" spans="19:22">
      <c r="S3527" s="58"/>
      <c r="V3527" s="58"/>
    </row>
    <row r="3528" spans="19:22">
      <c r="S3528" s="58"/>
      <c r="V3528" s="58"/>
    </row>
    <row r="3529" spans="19:22">
      <c r="S3529" s="58"/>
      <c r="V3529" s="58"/>
    </row>
    <row r="3530" spans="19:22">
      <c r="S3530" s="58"/>
      <c r="V3530" s="58"/>
    </row>
    <row r="3531" spans="19:22">
      <c r="S3531" s="58"/>
      <c r="V3531" s="58"/>
    </row>
    <row r="3532" spans="19:22">
      <c r="S3532" s="58"/>
      <c r="V3532" s="58"/>
    </row>
    <row r="3533" spans="19:22">
      <c r="S3533" s="58"/>
      <c r="V3533" s="58"/>
    </row>
    <row r="3534" spans="19:22">
      <c r="S3534" s="58"/>
      <c r="V3534" s="58"/>
    </row>
    <row r="3535" spans="19:22">
      <c r="S3535" s="58"/>
      <c r="V3535" s="58"/>
    </row>
    <row r="3536" spans="19:22">
      <c r="S3536" s="58"/>
      <c r="V3536" s="58"/>
    </row>
    <row r="3537" spans="19:22">
      <c r="S3537" s="58"/>
      <c r="V3537" s="58"/>
    </row>
    <row r="3538" spans="19:22">
      <c r="S3538" s="58"/>
      <c r="V3538" s="58"/>
    </row>
    <row r="3539" spans="19:22">
      <c r="S3539" s="58"/>
      <c r="V3539" s="58"/>
    </row>
    <row r="3540" spans="19:22">
      <c r="S3540" s="58"/>
      <c r="V3540" s="58"/>
    </row>
    <row r="3541" spans="19:22">
      <c r="S3541" s="58"/>
      <c r="V3541" s="58"/>
    </row>
    <row r="3542" spans="19:22">
      <c r="S3542" s="58"/>
      <c r="V3542" s="58"/>
    </row>
    <row r="3543" spans="19:22">
      <c r="S3543" s="58"/>
      <c r="V3543" s="58"/>
    </row>
    <row r="3544" spans="19:22">
      <c r="S3544" s="58"/>
      <c r="V3544" s="58"/>
    </row>
    <row r="3545" spans="19:22">
      <c r="S3545" s="58"/>
      <c r="V3545" s="58"/>
    </row>
    <row r="3546" spans="19:22">
      <c r="S3546" s="58"/>
      <c r="V3546" s="58"/>
    </row>
    <row r="3547" spans="19:22">
      <c r="S3547" s="58"/>
      <c r="V3547" s="58"/>
    </row>
    <row r="3548" spans="19:22">
      <c r="S3548" s="58"/>
      <c r="V3548" s="58"/>
    </row>
    <row r="3549" spans="19:22">
      <c r="S3549" s="58"/>
      <c r="V3549" s="58"/>
    </row>
    <row r="3550" spans="19:22">
      <c r="S3550" s="58"/>
      <c r="V3550" s="58"/>
    </row>
    <row r="3551" spans="19:22">
      <c r="S3551" s="58"/>
      <c r="V3551" s="58"/>
    </row>
    <row r="3552" spans="19:22">
      <c r="S3552" s="58"/>
      <c r="V3552" s="58"/>
    </row>
    <row r="3553" spans="19:22">
      <c r="S3553" s="58"/>
      <c r="V3553" s="58"/>
    </row>
    <row r="3554" spans="19:22">
      <c r="S3554" s="58"/>
      <c r="V3554" s="58"/>
    </row>
    <row r="3555" spans="19:22">
      <c r="S3555" s="58"/>
      <c r="V3555" s="58"/>
    </row>
    <row r="3556" spans="19:22">
      <c r="S3556" s="58"/>
      <c r="V3556" s="58"/>
    </row>
    <row r="3557" spans="19:22">
      <c r="S3557" s="58"/>
      <c r="V3557" s="58"/>
    </row>
    <row r="3558" spans="19:22">
      <c r="S3558" s="58"/>
      <c r="V3558" s="58"/>
    </row>
    <row r="3559" spans="19:22">
      <c r="S3559" s="58"/>
      <c r="V3559" s="58"/>
    </row>
    <row r="3560" spans="19:22">
      <c r="S3560" s="58"/>
      <c r="V3560" s="58"/>
    </row>
    <row r="3561" spans="19:22">
      <c r="S3561" s="58"/>
      <c r="V3561" s="58"/>
    </row>
    <row r="3562" spans="19:22">
      <c r="S3562" s="58"/>
      <c r="V3562" s="58"/>
    </row>
    <row r="3563" spans="19:22">
      <c r="S3563" s="58"/>
      <c r="V3563" s="58"/>
    </row>
    <row r="3564" spans="19:22">
      <c r="S3564" s="58"/>
      <c r="V3564" s="58"/>
    </row>
    <row r="3565" spans="19:22">
      <c r="S3565" s="58"/>
      <c r="V3565" s="58"/>
    </row>
    <row r="3566" spans="19:22">
      <c r="S3566" s="58"/>
      <c r="V3566" s="58"/>
    </row>
    <row r="3567" spans="19:22">
      <c r="S3567" s="58"/>
      <c r="V3567" s="58"/>
    </row>
    <row r="3568" spans="19:22">
      <c r="S3568" s="58"/>
      <c r="V3568" s="58"/>
    </row>
    <row r="3569" spans="19:22">
      <c r="S3569" s="58"/>
      <c r="V3569" s="58"/>
    </row>
    <row r="3570" spans="19:22">
      <c r="S3570" s="58"/>
      <c r="V3570" s="58"/>
    </row>
    <row r="3571" spans="19:22">
      <c r="S3571" s="58"/>
      <c r="V3571" s="58"/>
    </row>
    <row r="3572" spans="19:22">
      <c r="S3572" s="58"/>
      <c r="V3572" s="58"/>
    </row>
    <row r="3573" spans="19:22">
      <c r="S3573" s="58"/>
      <c r="V3573" s="58"/>
    </row>
    <row r="3574" spans="19:22">
      <c r="S3574" s="58"/>
      <c r="V3574" s="58"/>
    </row>
    <row r="3575" spans="19:22">
      <c r="S3575" s="58"/>
      <c r="V3575" s="58"/>
    </row>
    <row r="3576" spans="19:22">
      <c r="S3576" s="58"/>
      <c r="V3576" s="58"/>
    </row>
    <row r="3577" spans="19:22">
      <c r="S3577" s="58"/>
      <c r="V3577" s="58"/>
    </row>
    <row r="3578" spans="19:22">
      <c r="S3578" s="58"/>
      <c r="V3578" s="58"/>
    </row>
    <row r="3579" spans="19:22">
      <c r="S3579" s="58"/>
      <c r="V3579" s="58"/>
    </row>
    <row r="3580" spans="19:22">
      <c r="S3580" s="58"/>
      <c r="V3580" s="58"/>
    </row>
    <row r="3581" spans="19:22">
      <c r="S3581" s="58"/>
      <c r="V3581" s="58"/>
    </row>
    <row r="3582" spans="19:22">
      <c r="S3582" s="58"/>
      <c r="V3582" s="58"/>
    </row>
    <row r="3583" spans="19:22">
      <c r="S3583" s="58"/>
      <c r="V3583" s="58"/>
    </row>
    <row r="3584" spans="19:22">
      <c r="S3584" s="58"/>
      <c r="V3584" s="58"/>
    </row>
    <row r="3585" spans="19:22">
      <c r="S3585" s="58"/>
      <c r="V3585" s="58"/>
    </row>
    <row r="3586" spans="19:22">
      <c r="S3586" s="58"/>
      <c r="V3586" s="58"/>
    </row>
    <row r="3587" spans="19:22">
      <c r="S3587" s="58"/>
      <c r="V3587" s="58"/>
    </row>
    <row r="3588" spans="19:22">
      <c r="S3588" s="58"/>
      <c r="V3588" s="58"/>
    </row>
    <row r="3589" spans="19:22">
      <c r="S3589" s="58"/>
      <c r="V3589" s="58"/>
    </row>
    <row r="3590" spans="19:22">
      <c r="S3590" s="58"/>
      <c r="V3590" s="58"/>
    </row>
    <row r="3591" spans="19:22">
      <c r="S3591" s="58"/>
      <c r="V3591" s="58"/>
    </row>
    <row r="3592" spans="19:22">
      <c r="S3592" s="58"/>
      <c r="V3592" s="58"/>
    </row>
    <row r="3593" spans="19:22">
      <c r="S3593" s="58"/>
      <c r="V3593" s="58"/>
    </row>
    <row r="3594" spans="19:22">
      <c r="S3594" s="58"/>
      <c r="V3594" s="58"/>
    </row>
    <row r="3595" spans="19:22">
      <c r="S3595" s="58"/>
      <c r="V3595" s="58"/>
    </row>
    <row r="3596" spans="19:22">
      <c r="S3596" s="58"/>
      <c r="V3596" s="58"/>
    </row>
    <row r="3597" spans="19:22">
      <c r="S3597" s="58"/>
      <c r="V3597" s="58"/>
    </row>
    <row r="3598" spans="19:22">
      <c r="S3598" s="58"/>
      <c r="V3598" s="58"/>
    </row>
    <row r="3599" spans="19:22">
      <c r="S3599" s="58"/>
      <c r="V3599" s="58"/>
    </row>
    <row r="3600" spans="19:22">
      <c r="S3600" s="58"/>
      <c r="V3600" s="58"/>
    </row>
    <row r="3601" spans="19:22">
      <c r="S3601" s="58"/>
      <c r="V3601" s="58"/>
    </row>
    <row r="3602" spans="19:22">
      <c r="S3602" s="58"/>
      <c r="V3602" s="58"/>
    </row>
    <row r="3603" spans="19:22">
      <c r="S3603" s="58"/>
      <c r="V3603" s="58"/>
    </row>
    <row r="3604" spans="19:22">
      <c r="S3604" s="58"/>
      <c r="V3604" s="58"/>
    </row>
    <row r="3605" spans="19:22">
      <c r="S3605" s="58"/>
      <c r="V3605" s="58"/>
    </row>
    <row r="3606" spans="19:22">
      <c r="S3606" s="58"/>
      <c r="V3606" s="58"/>
    </row>
    <row r="3607" spans="19:22">
      <c r="S3607" s="58"/>
      <c r="V3607" s="58"/>
    </row>
    <row r="3608" spans="19:22">
      <c r="S3608" s="58"/>
      <c r="V3608" s="58"/>
    </row>
    <row r="3609" spans="19:22">
      <c r="S3609" s="58"/>
      <c r="V3609" s="58"/>
    </row>
    <row r="3610" spans="19:22">
      <c r="S3610" s="58"/>
      <c r="V3610" s="58"/>
    </row>
    <row r="3611" spans="19:22">
      <c r="S3611" s="58"/>
      <c r="V3611" s="58"/>
    </row>
    <row r="3612" spans="19:22">
      <c r="S3612" s="58"/>
      <c r="V3612" s="58"/>
    </row>
    <row r="3613" spans="19:22">
      <c r="S3613" s="58"/>
      <c r="V3613" s="58"/>
    </row>
    <row r="3614" spans="19:22">
      <c r="S3614" s="58"/>
      <c r="V3614" s="58"/>
    </row>
    <row r="3615" spans="19:22">
      <c r="S3615" s="58"/>
      <c r="V3615" s="58"/>
    </row>
    <row r="3616" spans="19:22">
      <c r="S3616" s="58"/>
      <c r="V3616" s="58"/>
    </row>
    <row r="3617" spans="19:22">
      <c r="S3617" s="58"/>
      <c r="V3617" s="58"/>
    </row>
    <row r="3618" spans="19:22">
      <c r="S3618" s="58"/>
      <c r="V3618" s="58"/>
    </row>
    <row r="3619" spans="19:22">
      <c r="S3619" s="58"/>
      <c r="V3619" s="58"/>
    </row>
    <row r="3620" spans="19:22">
      <c r="S3620" s="58"/>
      <c r="V3620" s="58"/>
    </row>
    <row r="3621" spans="19:22">
      <c r="S3621" s="58"/>
      <c r="V3621" s="58"/>
    </row>
    <row r="3622" spans="19:22">
      <c r="S3622" s="58"/>
      <c r="V3622" s="58"/>
    </row>
    <row r="3623" spans="19:22">
      <c r="S3623" s="58"/>
      <c r="V3623" s="58"/>
    </row>
    <row r="3624" spans="19:22">
      <c r="S3624" s="58"/>
      <c r="V3624" s="58"/>
    </row>
    <row r="3625" spans="19:22">
      <c r="S3625" s="58"/>
      <c r="V3625" s="58"/>
    </row>
    <row r="3626" spans="19:22">
      <c r="S3626" s="58"/>
      <c r="V3626" s="58"/>
    </row>
    <row r="3627" spans="19:22">
      <c r="S3627" s="58"/>
      <c r="V3627" s="58"/>
    </row>
    <row r="3628" spans="19:22">
      <c r="S3628" s="58"/>
      <c r="V3628" s="58"/>
    </row>
    <row r="3629" spans="19:22">
      <c r="S3629" s="58"/>
      <c r="V3629" s="58"/>
    </row>
    <row r="3630" spans="19:22">
      <c r="S3630" s="58"/>
      <c r="V3630" s="58"/>
    </row>
    <row r="3631" spans="19:22">
      <c r="S3631" s="58"/>
      <c r="V3631" s="58"/>
    </row>
    <row r="3632" spans="19:22">
      <c r="S3632" s="58"/>
      <c r="V3632" s="58"/>
    </row>
    <row r="3633" spans="19:22">
      <c r="S3633" s="58"/>
      <c r="V3633" s="58"/>
    </row>
    <row r="3634" spans="19:22">
      <c r="S3634" s="58"/>
      <c r="V3634" s="58"/>
    </row>
    <row r="3635" spans="19:22">
      <c r="S3635" s="58"/>
      <c r="V3635" s="58"/>
    </row>
    <row r="3636" spans="19:22">
      <c r="S3636" s="58"/>
      <c r="V3636" s="58"/>
    </row>
    <row r="3637" spans="19:22">
      <c r="S3637" s="58"/>
      <c r="V3637" s="58"/>
    </row>
    <row r="3638" spans="19:22">
      <c r="S3638" s="58"/>
      <c r="V3638" s="58"/>
    </row>
    <row r="3639" spans="19:22">
      <c r="S3639" s="58"/>
      <c r="V3639" s="58"/>
    </row>
    <row r="3640" spans="19:22">
      <c r="S3640" s="58"/>
      <c r="V3640" s="58"/>
    </row>
    <row r="3641" spans="19:22">
      <c r="S3641" s="58"/>
      <c r="V3641" s="58"/>
    </row>
    <row r="3642" spans="19:22">
      <c r="S3642" s="58"/>
      <c r="V3642" s="58"/>
    </row>
    <row r="3643" spans="19:22">
      <c r="S3643" s="58"/>
      <c r="V3643" s="58"/>
    </row>
    <row r="3644" spans="19:22">
      <c r="S3644" s="58"/>
      <c r="V3644" s="58"/>
    </row>
    <row r="3645" spans="19:22">
      <c r="S3645" s="58"/>
      <c r="V3645" s="58"/>
    </row>
    <row r="3646" spans="19:22">
      <c r="S3646" s="58"/>
      <c r="V3646" s="58"/>
    </row>
    <row r="3647" spans="19:22">
      <c r="S3647" s="58"/>
      <c r="V3647" s="58"/>
    </row>
    <row r="3648" spans="19:22">
      <c r="S3648" s="58"/>
      <c r="V3648" s="58"/>
    </row>
    <row r="3649" spans="19:22">
      <c r="S3649" s="58"/>
      <c r="V3649" s="58"/>
    </row>
    <row r="3650" spans="19:22">
      <c r="S3650" s="58"/>
      <c r="V3650" s="58"/>
    </row>
    <row r="3651" spans="19:22">
      <c r="S3651" s="58"/>
      <c r="V3651" s="58"/>
    </row>
    <row r="3652" spans="19:22">
      <c r="S3652" s="58"/>
      <c r="V3652" s="58"/>
    </row>
    <row r="3653" spans="19:22">
      <c r="S3653" s="58"/>
      <c r="V3653" s="58"/>
    </row>
    <row r="3654" spans="19:22">
      <c r="S3654" s="58"/>
      <c r="V3654" s="58"/>
    </row>
    <row r="3655" spans="19:22">
      <c r="S3655" s="58"/>
      <c r="V3655" s="58"/>
    </row>
    <row r="3656" spans="19:22">
      <c r="S3656" s="58"/>
      <c r="V3656" s="58"/>
    </row>
    <row r="3657" spans="19:22">
      <c r="S3657" s="58"/>
      <c r="V3657" s="58"/>
    </row>
    <row r="3658" spans="19:22">
      <c r="S3658" s="58"/>
      <c r="V3658" s="58"/>
    </row>
    <row r="3659" spans="19:22">
      <c r="S3659" s="58"/>
      <c r="V3659" s="58"/>
    </row>
    <row r="3660" spans="19:22">
      <c r="S3660" s="58"/>
      <c r="V3660" s="58"/>
    </row>
    <row r="3661" spans="19:22">
      <c r="S3661" s="58"/>
      <c r="V3661" s="58"/>
    </row>
    <row r="3662" spans="19:22">
      <c r="S3662" s="58"/>
      <c r="V3662" s="58"/>
    </row>
    <row r="3663" spans="19:22">
      <c r="S3663" s="58"/>
      <c r="V3663" s="58"/>
    </row>
    <row r="3664" spans="19:22">
      <c r="S3664" s="58"/>
      <c r="V3664" s="58"/>
    </row>
    <row r="3665" spans="19:22">
      <c r="S3665" s="58"/>
      <c r="V3665" s="58"/>
    </row>
    <row r="3666" spans="19:22">
      <c r="S3666" s="58"/>
      <c r="V3666" s="58"/>
    </row>
    <row r="3667" spans="19:22">
      <c r="S3667" s="58"/>
      <c r="V3667" s="58"/>
    </row>
    <row r="3668" spans="19:22">
      <c r="S3668" s="58"/>
      <c r="V3668" s="58"/>
    </row>
    <row r="3669" spans="19:22">
      <c r="S3669" s="58"/>
      <c r="V3669" s="58"/>
    </row>
    <row r="3670" spans="19:22">
      <c r="S3670" s="58"/>
      <c r="V3670" s="58"/>
    </row>
    <row r="3671" spans="19:22">
      <c r="S3671" s="58"/>
      <c r="V3671" s="58"/>
    </row>
    <row r="3672" spans="19:22">
      <c r="S3672" s="58"/>
      <c r="V3672" s="58"/>
    </row>
    <row r="3673" spans="19:22">
      <c r="S3673" s="58"/>
      <c r="V3673" s="58"/>
    </row>
    <row r="3674" spans="19:22">
      <c r="S3674" s="58"/>
      <c r="V3674" s="58"/>
    </row>
    <row r="3675" spans="19:22">
      <c r="S3675" s="58"/>
      <c r="V3675" s="58"/>
    </row>
    <row r="3676" spans="19:22">
      <c r="S3676" s="58"/>
      <c r="V3676" s="58"/>
    </row>
    <row r="3677" spans="19:22">
      <c r="S3677" s="58"/>
      <c r="V3677" s="58"/>
    </row>
    <row r="3678" spans="19:22">
      <c r="S3678" s="58"/>
      <c r="V3678" s="58"/>
    </row>
    <row r="3679" spans="19:22">
      <c r="S3679" s="58"/>
      <c r="V3679" s="58"/>
    </row>
    <row r="3680" spans="19:22">
      <c r="S3680" s="58"/>
      <c r="V3680" s="58"/>
    </row>
    <row r="3681" spans="19:22">
      <c r="S3681" s="58"/>
      <c r="V3681" s="58"/>
    </row>
    <row r="3682" spans="19:22">
      <c r="S3682" s="58"/>
      <c r="V3682" s="58"/>
    </row>
    <row r="3683" spans="19:22">
      <c r="S3683" s="58"/>
      <c r="V3683" s="58"/>
    </row>
    <row r="3684" spans="19:22">
      <c r="S3684" s="58"/>
      <c r="V3684" s="58"/>
    </row>
    <row r="3685" spans="19:22">
      <c r="S3685" s="58"/>
      <c r="V3685" s="58"/>
    </row>
    <row r="3686" spans="19:22">
      <c r="S3686" s="58"/>
      <c r="V3686" s="58"/>
    </row>
    <row r="3687" spans="19:22">
      <c r="S3687" s="58"/>
      <c r="V3687" s="58"/>
    </row>
    <row r="3688" spans="19:22">
      <c r="S3688" s="58"/>
      <c r="V3688" s="58"/>
    </row>
    <row r="3689" spans="19:22">
      <c r="S3689" s="58"/>
      <c r="V3689" s="58"/>
    </row>
    <row r="3690" spans="19:22">
      <c r="S3690" s="58"/>
      <c r="V3690" s="58"/>
    </row>
    <row r="3691" spans="19:22">
      <c r="S3691" s="58"/>
      <c r="V3691" s="58"/>
    </row>
    <row r="3692" spans="19:22">
      <c r="S3692" s="58"/>
      <c r="V3692" s="58"/>
    </row>
    <row r="3693" spans="19:22">
      <c r="S3693" s="58"/>
      <c r="V3693" s="58"/>
    </row>
    <row r="3694" spans="19:22">
      <c r="S3694" s="58"/>
      <c r="V3694" s="58"/>
    </row>
    <row r="3695" spans="19:22">
      <c r="S3695" s="58"/>
      <c r="V3695" s="58"/>
    </row>
    <row r="3696" spans="19:22">
      <c r="S3696" s="58"/>
      <c r="V3696" s="58"/>
    </row>
    <row r="3697" spans="19:22">
      <c r="S3697" s="58"/>
      <c r="V3697" s="58"/>
    </row>
    <row r="3698" spans="19:22">
      <c r="S3698" s="58"/>
      <c r="V3698" s="58"/>
    </row>
    <row r="3699" spans="19:22">
      <c r="S3699" s="58"/>
      <c r="V3699" s="58"/>
    </row>
    <row r="3700" spans="19:22">
      <c r="S3700" s="58"/>
      <c r="V3700" s="58"/>
    </row>
    <row r="3701" spans="19:22">
      <c r="S3701" s="58"/>
      <c r="V3701" s="58"/>
    </row>
    <row r="3702" spans="19:22">
      <c r="S3702" s="58"/>
      <c r="V3702" s="58"/>
    </row>
    <row r="3703" spans="19:22">
      <c r="S3703" s="58"/>
      <c r="V3703" s="58"/>
    </row>
    <row r="3704" spans="19:22">
      <c r="S3704" s="58"/>
      <c r="V3704" s="58"/>
    </row>
    <row r="3705" spans="19:22">
      <c r="S3705" s="58"/>
      <c r="V3705" s="58"/>
    </row>
    <row r="3706" spans="19:22">
      <c r="S3706" s="58"/>
      <c r="V3706" s="58"/>
    </row>
    <row r="3707" spans="19:22">
      <c r="S3707" s="58"/>
      <c r="V3707" s="58"/>
    </row>
    <row r="3708" spans="19:22">
      <c r="S3708" s="58"/>
      <c r="V3708" s="58"/>
    </row>
    <row r="3709" spans="19:22">
      <c r="S3709" s="58"/>
      <c r="V3709" s="58"/>
    </row>
    <row r="3710" spans="19:22">
      <c r="S3710" s="58"/>
      <c r="V3710" s="58"/>
    </row>
    <row r="3711" spans="19:22">
      <c r="S3711" s="58"/>
      <c r="V3711" s="58"/>
    </row>
    <row r="3712" spans="19:22">
      <c r="S3712" s="58"/>
      <c r="V3712" s="58"/>
    </row>
    <row r="3713" spans="19:22">
      <c r="S3713" s="58"/>
      <c r="V3713" s="58"/>
    </row>
    <row r="3714" spans="19:22">
      <c r="S3714" s="58"/>
      <c r="V3714" s="58"/>
    </row>
    <row r="3715" spans="19:22">
      <c r="S3715" s="58"/>
      <c r="V3715" s="58"/>
    </row>
    <row r="3716" spans="19:22">
      <c r="S3716" s="58"/>
      <c r="V3716" s="58"/>
    </row>
    <row r="3717" spans="19:22">
      <c r="S3717" s="58"/>
      <c r="V3717" s="58"/>
    </row>
    <row r="3718" spans="19:22">
      <c r="S3718" s="58"/>
      <c r="V3718" s="58"/>
    </row>
    <row r="3719" spans="19:22">
      <c r="S3719" s="58"/>
      <c r="V3719" s="58"/>
    </row>
    <row r="3720" spans="19:22">
      <c r="S3720" s="58"/>
      <c r="V3720" s="58"/>
    </row>
    <row r="3721" spans="19:22">
      <c r="S3721" s="58"/>
      <c r="V3721" s="58"/>
    </row>
    <row r="3722" spans="19:22">
      <c r="S3722" s="58"/>
      <c r="V3722" s="58"/>
    </row>
    <row r="3723" spans="19:22">
      <c r="S3723" s="58"/>
      <c r="V3723" s="58"/>
    </row>
    <row r="3724" spans="19:22">
      <c r="S3724" s="58"/>
      <c r="V3724" s="58"/>
    </row>
    <row r="3725" spans="19:22">
      <c r="S3725" s="58"/>
      <c r="V3725" s="58"/>
    </row>
    <row r="3726" spans="19:22">
      <c r="S3726" s="58"/>
      <c r="V3726" s="58"/>
    </row>
    <row r="3727" spans="19:22">
      <c r="S3727" s="58"/>
      <c r="V3727" s="58"/>
    </row>
    <row r="3728" spans="19:22">
      <c r="S3728" s="58"/>
      <c r="V3728" s="58"/>
    </row>
    <row r="3729" spans="19:22">
      <c r="S3729" s="58"/>
      <c r="V3729" s="58"/>
    </row>
    <row r="3730" spans="19:22">
      <c r="S3730" s="58"/>
      <c r="V3730" s="58"/>
    </row>
    <row r="3731" spans="19:22">
      <c r="S3731" s="58"/>
      <c r="V3731" s="58"/>
    </row>
    <row r="3732" spans="19:22">
      <c r="S3732" s="58"/>
      <c r="V3732" s="58"/>
    </row>
    <row r="3733" spans="19:22">
      <c r="S3733" s="58"/>
      <c r="V3733" s="58"/>
    </row>
    <row r="3734" spans="19:22">
      <c r="S3734" s="58"/>
      <c r="V3734" s="58"/>
    </row>
    <row r="3735" spans="19:22">
      <c r="S3735" s="58"/>
      <c r="V3735" s="58"/>
    </row>
    <row r="3736" spans="19:22">
      <c r="S3736" s="58"/>
      <c r="V3736" s="58"/>
    </row>
    <row r="3737" spans="19:22">
      <c r="S3737" s="58"/>
      <c r="V3737" s="58"/>
    </row>
    <row r="3738" spans="19:22">
      <c r="S3738" s="58"/>
      <c r="V3738" s="58"/>
    </row>
    <row r="3739" spans="19:22">
      <c r="S3739" s="58"/>
      <c r="V3739" s="58"/>
    </row>
    <row r="3740" spans="19:22">
      <c r="S3740" s="58"/>
      <c r="V3740" s="58"/>
    </row>
    <row r="3741" spans="19:22">
      <c r="S3741" s="58"/>
      <c r="V3741" s="58"/>
    </row>
    <row r="3742" spans="19:22">
      <c r="S3742" s="58"/>
      <c r="V3742" s="58"/>
    </row>
    <row r="3743" spans="19:22">
      <c r="S3743" s="58"/>
      <c r="V3743" s="58"/>
    </row>
    <row r="3744" spans="19:22">
      <c r="S3744" s="58"/>
      <c r="V3744" s="58"/>
    </row>
    <row r="3745" spans="19:22">
      <c r="S3745" s="58"/>
      <c r="V3745" s="58"/>
    </row>
    <row r="3746" spans="19:22">
      <c r="S3746" s="58"/>
      <c r="V3746" s="58"/>
    </row>
    <row r="3747" spans="19:22">
      <c r="S3747" s="58"/>
      <c r="V3747" s="58"/>
    </row>
    <row r="3748" spans="19:22">
      <c r="S3748" s="58"/>
      <c r="V3748" s="58"/>
    </row>
    <row r="3749" spans="19:22">
      <c r="S3749" s="58"/>
      <c r="V3749" s="58"/>
    </row>
    <row r="3750" spans="19:22">
      <c r="S3750" s="58"/>
      <c r="V3750" s="58"/>
    </row>
    <row r="3751" spans="19:22">
      <c r="S3751" s="58"/>
      <c r="V3751" s="58"/>
    </row>
    <row r="3752" spans="19:22">
      <c r="S3752" s="58"/>
      <c r="V3752" s="58"/>
    </row>
    <row r="3753" spans="19:22">
      <c r="S3753" s="58"/>
      <c r="V3753" s="58"/>
    </row>
    <row r="3754" spans="19:22">
      <c r="S3754" s="58"/>
      <c r="V3754" s="58"/>
    </row>
    <row r="3755" spans="19:22">
      <c r="S3755" s="58"/>
      <c r="V3755" s="58"/>
    </row>
    <row r="3756" spans="19:22">
      <c r="S3756" s="58"/>
      <c r="V3756" s="58"/>
    </row>
    <row r="3757" spans="19:22">
      <c r="S3757" s="58"/>
      <c r="V3757" s="58"/>
    </row>
    <row r="3758" spans="19:22">
      <c r="S3758" s="58"/>
      <c r="V3758" s="58"/>
    </row>
    <row r="3759" spans="19:22">
      <c r="S3759" s="58"/>
      <c r="V3759" s="58"/>
    </row>
    <row r="3760" spans="19:22">
      <c r="S3760" s="58"/>
      <c r="V3760" s="58"/>
    </row>
    <row r="3761" spans="19:22">
      <c r="S3761" s="58"/>
      <c r="V3761" s="58"/>
    </row>
    <row r="3762" spans="19:22">
      <c r="S3762" s="58"/>
      <c r="V3762" s="58"/>
    </row>
    <row r="3763" spans="19:22">
      <c r="S3763" s="58"/>
      <c r="V3763" s="58"/>
    </row>
    <row r="3764" spans="19:22">
      <c r="S3764" s="58"/>
      <c r="V3764" s="58"/>
    </row>
    <row r="3765" spans="19:22">
      <c r="S3765" s="58"/>
      <c r="V3765" s="58"/>
    </row>
    <row r="3766" spans="19:22">
      <c r="S3766" s="58"/>
      <c r="V3766" s="58"/>
    </row>
    <row r="3767" spans="19:22">
      <c r="S3767" s="58"/>
      <c r="V3767" s="58"/>
    </row>
    <row r="3768" spans="19:22">
      <c r="S3768" s="58"/>
      <c r="V3768" s="58"/>
    </row>
    <row r="3769" spans="19:22">
      <c r="S3769" s="58"/>
      <c r="V3769" s="58"/>
    </row>
    <row r="3770" spans="19:22">
      <c r="S3770" s="58"/>
      <c r="V3770" s="58"/>
    </row>
    <row r="3771" spans="19:22">
      <c r="S3771" s="58"/>
      <c r="V3771" s="58"/>
    </row>
    <row r="3772" spans="19:22">
      <c r="S3772" s="58"/>
      <c r="V3772" s="58"/>
    </row>
    <row r="3773" spans="19:22">
      <c r="S3773" s="58"/>
      <c r="V3773" s="58"/>
    </row>
    <row r="3774" spans="19:22">
      <c r="S3774" s="58"/>
      <c r="V3774" s="58"/>
    </row>
    <row r="3775" spans="19:22">
      <c r="S3775" s="58"/>
      <c r="V3775" s="58"/>
    </row>
    <row r="3776" spans="19:22">
      <c r="S3776" s="58"/>
      <c r="V3776" s="58"/>
    </row>
    <row r="3777" spans="19:22">
      <c r="S3777" s="58"/>
      <c r="V3777" s="58"/>
    </row>
    <row r="3778" spans="19:22">
      <c r="S3778" s="58"/>
      <c r="V3778" s="58"/>
    </row>
    <row r="3779" spans="19:22">
      <c r="S3779" s="58"/>
      <c r="V3779" s="58"/>
    </row>
    <row r="3780" spans="19:22">
      <c r="S3780" s="58"/>
      <c r="V3780" s="58"/>
    </row>
    <row r="3781" spans="19:22">
      <c r="S3781" s="58"/>
      <c r="V3781" s="58"/>
    </row>
    <row r="3782" spans="19:22">
      <c r="S3782" s="58"/>
      <c r="V3782" s="58"/>
    </row>
    <row r="3783" spans="19:22">
      <c r="S3783" s="58"/>
      <c r="V3783" s="58"/>
    </row>
    <row r="3784" spans="19:22">
      <c r="S3784" s="58"/>
      <c r="V3784" s="58"/>
    </row>
    <row r="3785" spans="19:22">
      <c r="S3785" s="58"/>
      <c r="V3785" s="58"/>
    </row>
    <row r="3786" spans="19:22">
      <c r="S3786" s="58"/>
      <c r="V3786" s="58"/>
    </row>
    <row r="3787" spans="19:22">
      <c r="S3787" s="58"/>
      <c r="V3787" s="58"/>
    </row>
    <row r="3788" spans="19:22">
      <c r="S3788" s="58"/>
      <c r="V3788" s="58"/>
    </row>
    <row r="3789" spans="19:22">
      <c r="S3789" s="58"/>
      <c r="V3789" s="58"/>
    </row>
    <row r="3790" spans="19:22">
      <c r="S3790" s="58"/>
      <c r="V3790" s="58"/>
    </row>
    <row r="3791" spans="19:22">
      <c r="S3791" s="58"/>
      <c r="V3791" s="58"/>
    </row>
    <row r="3792" spans="19:22">
      <c r="S3792" s="58"/>
      <c r="V3792" s="58"/>
    </row>
    <row r="3793" spans="19:22">
      <c r="S3793" s="58"/>
      <c r="V3793" s="58"/>
    </row>
    <row r="3794" spans="19:22">
      <c r="S3794" s="58"/>
      <c r="V3794" s="58"/>
    </row>
    <row r="3795" spans="19:22">
      <c r="S3795" s="58"/>
      <c r="V3795" s="58"/>
    </row>
    <row r="3796" spans="19:22">
      <c r="S3796" s="58"/>
      <c r="V3796" s="58"/>
    </row>
    <row r="3797" spans="19:22">
      <c r="S3797" s="58"/>
      <c r="V3797" s="58"/>
    </row>
    <row r="3798" spans="19:22">
      <c r="S3798" s="58"/>
      <c r="V3798" s="58"/>
    </row>
    <row r="3799" spans="19:22">
      <c r="S3799" s="58"/>
      <c r="V3799" s="58"/>
    </row>
    <row r="3800" spans="19:22">
      <c r="S3800" s="58"/>
      <c r="V3800" s="58"/>
    </row>
    <row r="3801" spans="19:22">
      <c r="S3801" s="58"/>
      <c r="V3801" s="58"/>
    </row>
    <row r="3802" spans="19:22">
      <c r="S3802" s="58"/>
      <c r="V3802" s="58"/>
    </row>
    <row r="3803" spans="19:22">
      <c r="S3803" s="58"/>
      <c r="V3803" s="58"/>
    </row>
    <row r="3804" spans="19:22">
      <c r="S3804" s="58"/>
      <c r="V3804" s="58"/>
    </row>
    <row r="3805" spans="19:22">
      <c r="S3805" s="58"/>
      <c r="V3805" s="58"/>
    </row>
    <row r="3806" spans="19:22">
      <c r="S3806" s="58"/>
      <c r="V3806" s="58"/>
    </row>
    <row r="3807" spans="19:22">
      <c r="S3807" s="58"/>
      <c r="V3807" s="58"/>
    </row>
    <row r="3808" spans="19:22">
      <c r="S3808" s="58"/>
      <c r="V3808" s="58"/>
    </row>
    <row r="3809" spans="19:22">
      <c r="S3809" s="58"/>
      <c r="V3809" s="58"/>
    </row>
    <row r="3810" spans="19:22">
      <c r="S3810" s="58"/>
      <c r="V3810" s="58"/>
    </row>
    <row r="3811" spans="19:22">
      <c r="S3811" s="58"/>
      <c r="V3811" s="58"/>
    </row>
    <row r="3812" spans="19:22">
      <c r="S3812" s="58"/>
      <c r="V3812" s="58"/>
    </row>
    <row r="3813" spans="19:22">
      <c r="S3813" s="58"/>
      <c r="V3813" s="58"/>
    </row>
    <row r="3814" spans="19:22">
      <c r="S3814" s="58"/>
      <c r="V3814" s="58"/>
    </row>
    <row r="3815" spans="19:22">
      <c r="S3815" s="58"/>
      <c r="V3815" s="58"/>
    </row>
    <row r="3816" spans="19:22">
      <c r="S3816" s="58"/>
      <c r="V3816" s="58"/>
    </row>
    <row r="3817" spans="19:22">
      <c r="S3817" s="58"/>
      <c r="V3817" s="58"/>
    </row>
    <row r="3818" spans="19:22">
      <c r="S3818" s="58"/>
      <c r="V3818" s="58"/>
    </row>
    <row r="3819" spans="19:22">
      <c r="S3819" s="58"/>
      <c r="V3819" s="58"/>
    </row>
    <row r="3820" spans="19:22">
      <c r="S3820" s="58"/>
      <c r="V3820" s="58"/>
    </row>
    <row r="3821" spans="19:22">
      <c r="S3821" s="58"/>
      <c r="V3821" s="58"/>
    </row>
    <row r="3822" spans="19:22">
      <c r="S3822" s="58"/>
      <c r="V3822" s="58"/>
    </row>
    <row r="3823" spans="19:22">
      <c r="S3823" s="58"/>
      <c r="V3823" s="58"/>
    </row>
    <row r="3824" spans="19:22">
      <c r="S3824" s="58"/>
      <c r="V3824" s="58"/>
    </row>
    <row r="3825" spans="19:22">
      <c r="S3825" s="58"/>
      <c r="V3825" s="58"/>
    </row>
    <row r="3826" spans="19:22">
      <c r="S3826" s="58"/>
      <c r="V3826" s="58"/>
    </row>
    <row r="3827" spans="19:22">
      <c r="S3827" s="58"/>
      <c r="V3827" s="58"/>
    </row>
    <row r="3828" spans="19:22">
      <c r="S3828" s="58"/>
      <c r="V3828" s="58"/>
    </row>
    <row r="3829" spans="19:22">
      <c r="S3829" s="58"/>
      <c r="V3829" s="58"/>
    </row>
    <row r="3830" spans="19:22">
      <c r="S3830" s="58"/>
      <c r="V3830" s="58"/>
    </row>
    <row r="3831" spans="19:22">
      <c r="S3831" s="58"/>
      <c r="V3831" s="58"/>
    </row>
    <row r="3832" spans="19:22">
      <c r="S3832" s="58"/>
      <c r="V3832" s="58"/>
    </row>
    <row r="3833" spans="19:22">
      <c r="S3833" s="58"/>
      <c r="V3833" s="58"/>
    </row>
    <row r="3834" spans="19:22">
      <c r="S3834" s="58"/>
      <c r="V3834" s="58"/>
    </row>
    <row r="3835" spans="19:22">
      <c r="S3835" s="58"/>
      <c r="V3835" s="58"/>
    </row>
    <row r="3836" spans="19:22">
      <c r="S3836" s="58"/>
      <c r="V3836" s="58"/>
    </row>
    <row r="3837" spans="19:22">
      <c r="S3837" s="58"/>
      <c r="V3837" s="58"/>
    </row>
    <row r="3838" spans="19:22">
      <c r="S3838" s="58"/>
      <c r="V3838" s="58"/>
    </row>
    <row r="3839" spans="19:22">
      <c r="S3839" s="58"/>
      <c r="V3839" s="58"/>
    </row>
    <row r="3840" spans="19:22">
      <c r="S3840" s="58"/>
      <c r="V3840" s="58"/>
    </row>
    <row r="3841" spans="19:22">
      <c r="S3841" s="58"/>
      <c r="V3841" s="58"/>
    </row>
    <row r="3842" spans="19:22">
      <c r="S3842" s="58"/>
      <c r="V3842" s="58"/>
    </row>
    <row r="3843" spans="19:22">
      <c r="S3843" s="58"/>
      <c r="V3843" s="58"/>
    </row>
    <row r="3844" spans="19:22">
      <c r="S3844" s="58"/>
      <c r="V3844" s="58"/>
    </row>
    <row r="3845" spans="19:22">
      <c r="S3845" s="58"/>
      <c r="V3845" s="58"/>
    </row>
    <row r="3846" spans="19:22">
      <c r="S3846" s="58"/>
      <c r="V3846" s="58"/>
    </row>
    <row r="3847" spans="19:22">
      <c r="S3847" s="58"/>
      <c r="V3847" s="58"/>
    </row>
    <row r="3848" spans="19:22">
      <c r="S3848" s="58"/>
      <c r="V3848" s="58"/>
    </row>
    <row r="3849" spans="19:22">
      <c r="S3849" s="58"/>
      <c r="V3849" s="58"/>
    </row>
    <row r="3850" spans="19:22">
      <c r="S3850" s="58"/>
      <c r="V3850" s="58"/>
    </row>
    <row r="3851" spans="19:22">
      <c r="S3851" s="58"/>
      <c r="V3851" s="58"/>
    </row>
    <row r="3852" spans="19:22">
      <c r="S3852" s="58"/>
      <c r="V3852" s="58"/>
    </row>
    <row r="3853" spans="19:22">
      <c r="S3853" s="58"/>
      <c r="V3853" s="58"/>
    </row>
    <row r="3854" spans="19:22">
      <c r="S3854" s="58"/>
      <c r="V3854" s="58"/>
    </row>
    <row r="3855" spans="19:22">
      <c r="S3855" s="58"/>
      <c r="V3855" s="58"/>
    </row>
    <row r="3856" spans="19:22">
      <c r="S3856" s="58"/>
      <c r="V3856" s="58"/>
    </row>
    <row r="3857" spans="19:22">
      <c r="S3857" s="58"/>
      <c r="V3857" s="58"/>
    </row>
    <row r="3858" spans="19:22">
      <c r="S3858" s="58"/>
      <c r="V3858" s="58"/>
    </row>
    <row r="3859" spans="19:22">
      <c r="S3859" s="58"/>
      <c r="V3859" s="58"/>
    </row>
    <row r="3860" spans="19:22">
      <c r="S3860" s="58"/>
      <c r="V3860" s="58"/>
    </row>
    <row r="3861" spans="19:22">
      <c r="S3861" s="58"/>
      <c r="V3861" s="58"/>
    </row>
    <row r="3862" spans="19:22">
      <c r="S3862" s="58"/>
      <c r="V3862" s="58"/>
    </row>
    <row r="3863" spans="19:22">
      <c r="S3863" s="58"/>
      <c r="V3863" s="58"/>
    </row>
    <row r="3864" spans="19:22">
      <c r="S3864" s="58"/>
      <c r="V3864" s="58"/>
    </row>
    <row r="3865" spans="19:22">
      <c r="S3865" s="58"/>
      <c r="V3865" s="58"/>
    </row>
    <row r="3866" spans="19:22">
      <c r="S3866" s="58"/>
      <c r="V3866" s="58"/>
    </row>
    <row r="3867" spans="19:22">
      <c r="S3867" s="58"/>
      <c r="V3867" s="58"/>
    </row>
    <row r="3868" spans="19:22">
      <c r="S3868" s="58"/>
      <c r="V3868" s="58"/>
    </row>
    <row r="3869" spans="19:22">
      <c r="S3869" s="58"/>
      <c r="V3869" s="58"/>
    </row>
    <row r="3870" spans="19:22">
      <c r="S3870" s="58"/>
      <c r="V3870" s="58"/>
    </row>
    <row r="3871" spans="19:22">
      <c r="S3871" s="58"/>
      <c r="V3871" s="58"/>
    </row>
    <row r="3872" spans="19:22">
      <c r="S3872" s="58"/>
      <c r="V3872" s="58"/>
    </row>
    <row r="3873" spans="19:22">
      <c r="S3873" s="58"/>
      <c r="V3873" s="58"/>
    </row>
    <row r="3874" spans="19:22">
      <c r="S3874" s="58"/>
      <c r="V3874" s="58"/>
    </row>
    <row r="3875" spans="19:22">
      <c r="S3875" s="58"/>
      <c r="V3875" s="58"/>
    </row>
    <row r="3876" spans="19:22">
      <c r="S3876" s="58"/>
      <c r="V3876" s="58"/>
    </row>
    <row r="3877" spans="19:22">
      <c r="S3877" s="58"/>
      <c r="V3877" s="58"/>
    </row>
    <row r="3878" spans="19:22">
      <c r="S3878" s="58"/>
      <c r="V3878" s="58"/>
    </row>
    <row r="3879" spans="19:22">
      <c r="S3879" s="58"/>
      <c r="V3879" s="58"/>
    </row>
    <row r="3880" spans="19:22">
      <c r="S3880" s="58"/>
      <c r="V3880" s="58"/>
    </row>
    <row r="3881" spans="19:22">
      <c r="S3881" s="58"/>
      <c r="V3881" s="58"/>
    </row>
    <row r="3882" spans="19:22">
      <c r="S3882" s="58"/>
      <c r="V3882" s="58"/>
    </row>
    <row r="3883" spans="19:22">
      <c r="S3883" s="58"/>
      <c r="V3883" s="58"/>
    </row>
    <row r="3884" spans="19:22">
      <c r="S3884" s="58"/>
      <c r="V3884" s="58"/>
    </row>
    <row r="3885" spans="19:22">
      <c r="S3885" s="58"/>
      <c r="V3885" s="58"/>
    </row>
    <row r="3886" spans="19:22">
      <c r="S3886" s="58"/>
      <c r="V3886" s="58"/>
    </row>
    <row r="3887" spans="19:22">
      <c r="S3887" s="58"/>
      <c r="V3887" s="58"/>
    </row>
    <row r="3888" spans="19:22">
      <c r="S3888" s="58"/>
      <c r="V3888" s="58"/>
    </row>
    <row r="3889" spans="19:22">
      <c r="S3889" s="58"/>
      <c r="V3889" s="58"/>
    </row>
    <row r="3890" spans="19:22">
      <c r="S3890" s="58"/>
      <c r="V3890" s="58"/>
    </row>
    <row r="3891" spans="19:22">
      <c r="S3891" s="58"/>
      <c r="V3891" s="58"/>
    </row>
    <row r="3892" spans="19:22">
      <c r="S3892" s="58"/>
      <c r="V3892" s="58"/>
    </row>
    <row r="3893" spans="19:22">
      <c r="S3893" s="58"/>
      <c r="V3893" s="58"/>
    </row>
    <row r="3894" spans="19:22">
      <c r="S3894" s="58"/>
      <c r="V3894" s="58"/>
    </row>
    <row r="3895" spans="19:22">
      <c r="S3895" s="58"/>
      <c r="V3895" s="58"/>
    </row>
    <row r="3896" spans="19:22">
      <c r="S3896" s="58"/>
      <c r="V3896" s="58"/>
    </row>
    <row r="3897" spans="19:22">
      <c r="S3897" s="58"/>
      <c r="V3897" s="58"/>
    </row>
    <row r="3898" spans="19:22">
      <c r="S3898" s="58"/>
      <c r="V3898" s="58"/>
    </row>
    <row r="3899" spans="19:22">
      <c r="S3899" s="58"/>
      <c r="V3899" s="58"/>
    </row>
    <row r="3900" spans="19:22">
      <c r="S3900" s="58"/>
      <c r="V3900" s="58"/>
    </row>
    <row r="3901" spans="19:22">
      <c r="S3901" s="58"/>
      <c r="V3901" s="58"/>
    </row>
    <row r="3902" spans="19:22">
      <c r="S3902" s="58"/>
      <c r="V3902" s="58"/>
    </row>
    <row r="3903" spans="19:22">
      <c r="S3903" s="58"/>
      <c r="V3903" s="58"/>
    </row>
    <row r="3904" spans="19:22">
      <c r="S3904" s="58"/>
      <c r="V3904" s="58"/>
    </row>
    <row r="3905" spans="19:22">
      <c r="S3905" s="58"/>
      <c r="V3905" s="58"/>
    </row>
    <row r="3906" spans="19:22">
      <c r="S3906" s="58"/>
      <c r="V3906" s="58"/>
    </row>
    <row r="3907" spans="19:22">
      <c r="S3907" s="58"/>
      <c r="V3907" s="58"/>
    </row>
    <row r="3908" spans="19:22">
      <c r="S3908" s="58"/>
      <c r="V3908" s="58"/>
    </row>
    <row r="3909" spans="19:22">
      <c r="S3909" s="58"/>
      <c r="V3909" s="58"/>
    </row>
    <row r="3910" spans="19:22">
      <c r="S3910" s="58"/>
      <c r="V3910" s="58"/>
    </row>
    <row r="3911" spans="19:22">
      <c r="S3911" s="58"/>
      <c r="V3911" s="58"/>
    </row>
    <row r="3912" spans="19:22">
      <c r="S3912" s="58"/>
      <c r="V3912" s="58"/>
    </row>
    <row r="3913" spans="19:22">
      <c r="S3913" s="58"/>
      <c r="V3913" s="58"/>
    </row>
    <row r="3914" spans="19:22">
      <c r="S3914" s="58"/>
      <c r="V3914" s="58"/>
    </row>
    <row r="3915" spans="19:22">
      <c r="S3915" s="58"/>
      <c r="V3915" s="58"/>
    </row>
    <row r="3916" spans="19:22">
      <c r="S3916" s="58"/>
      <c r="V3916" s="58"/>
    </row>
    <row r="3917" spans="19:22">
      <c r="S3917" s="58"/>
      <c r="V3917" s="58"/>
    </row>
    <row r="3918" spans="19:22">
      <c r="S3918" s="58"/>
      <c r="V3918" s="58"/>
    </row>
    <row r="3919" spans="19:22">
      <c r="S3919" s="58"/>
      <c r="V3919" s="58"/>
    </row>
    <row r="3920" spans="19:22">
      <c r="S3920" s="58"/>
      <c r="V3920" s="58"/>
    </row>
    <row r="3921" spans="19:22">
      <c r="S3921" s="58"/>
      <c r="V3921" s="58"/>
    </row>
    <row r="3922" spans="19:22">
      <c r="S3922" s="58"/>
      <c r="V3922" s="58"/>
    </row>
    <row r="3923" spans="19:22">
      <c r="S3923" s="58"/>
      <c r="V3923" s="58"/>
    </row>
    <row r="3924" spans="19:22">
      <c r="S3924" s="58"/>
      <c r="V3924" s="58"/>
    </row>
    <row r="3925" spans="19:22">
      <c r="S3925" s="58"/>
      <c r="V3925" s="58"/>
    </row>
    <row r="3926" spans="19:22">
      <c r="S3926" s="58"/>
      <c r="V3926" s="58"/>
    </row>
    <row r="3927" spans="19:22">
      <c r="S3927" s="58"/>
      <c r="V3927" s="58"/>
    </row>
    <row r="3928" spans="19:22">
      <c r="S3928" s="58"/>
      <c r="V3928" s="58"/>
    </row>
    <row r="3929" spans="19:22">
      <c r="S3929" s="58"/>
      <c r="V3929" s="58"/>
    </row>
    <row r="3930" spans="19:22">
      <c r="S3930" s="58"/>
      <c r="V3930" s="58"/>
    </row>
    <row r="3931" spans="19:22">
      <c r="S3931" s="58"/>
      <c r="V3931" s="58"/>
    </row>
    <row r="3932" spans="19:22">
      <c r="S3932" s="58"/>
      <c r="V3932" s="58"/>
    </row>
    <row r="3933" spans="19:22">
      <c r="S3933" s="58"/>
      <c r="V3933" s="58"/>
    </row>
    <row r="3934" spans="19:22">
      <c r="S3934" s="58"/>
      <c r="V3934" s="58"/>
    </row>
    <row r="3935" spans="19:22">
      <c r="S3935" s="58"/>
      <c r="V3935" s="58"/>
    </row>
    <row r="3936" spans="19:22">
      <c r="S3936" s="58"/>
      <c r="V3936" s="58"/>
    </row>
    <row r="3937" spans="19:22">
      <c r="S3937" s="58"/>
      <c r="V3937" s="58"/>
    </row>
    <row r="3938" spans="19:22">
      <c r="S3938" s="58"/>
      <c r="V3938" s="58"/>
    </row>
    <row r="3939" spans="19:22">
      <c r="S3939" s="58"/>
      <c r="V3939" s="58"/>
    </row>
    <row r="3940" spans="19:22">
      <c r="S3940" s="58"/>
      <c r="V3940" s="58"/>
    </row>
    <row r="3941" spans="19:22">
      <c r="S3941" s="58"/>
      <c r="V3941" s="58"/>
    </row>
    <row r="3942" spans="19:22">
      <c r="S3942" s="58"/>
      <c r="V3942" s="58"/>
    </row>
    <row r="3943" spans="19:22">
      <c r="S3943" s="58"/>
      <c r="V3943" s="58"/>
    </row>
    <row r="3944" spans="19:22">
      <c r="S3944" s="58"/>
      <c r="V3944" s="58"/>
    </row>
    <row r="3945" spans="19:22">
      <c r="S3945" s="58"/>
      <c r="V3945" s="58"/>
    </row>
    <row r="3946" spans="19:22">
      <c r="S3946" s="58"/>
      <c r="V3946" s="58"/>
    </row>
    <row r="3947" spans="19:22">
      <c r="S3947" s="58"/>
      <c r="V3947" s="58"/>
    </row>
    <row r="3948" spans="19:22">
      <c r="S3948" s="58"/>
      <c r="V3948" s="58"/>
    </row>
    <row r="3949" spans="19:22">
      <c r="S3949" s="58"/>
      <c r="V3949" s="58"/>
    </row>
    <row r="3950" spans="19:22">
      <c r="S3950" s="58"/>
      <c r="V3950" s="58"/>
    </row>
    <row r="3951" spans="19:22">
      <c r="S3951" s="58"/>
      <c r="V3951" s="58"/>
    </row>
    <row r="3952" spans="19:22">
      <c r="S3952" s="58"/>
      <c r="V3952" s="58"/>
    </row>
    <row r="3953" spans="19:22">
      <c r="S3953" s="58"/>
      <c r="V3953" s="58"/>
    </row>
    <row r="3954" spans="19:22">
      <c r="S3954" s="58"/>
      <c r="V3954" s="58"/>
    </row>
    <row r="3955" spans="19:22">
      <c r="S3955" s="58"/>
      <c r="V3955" s="58"/>
    </row>
    <row r="3956" spans="19:22">
      <c r="S3956" s="58"/>
      <c r="V3956" s="58"/>
    </row>
    <row r="3957" spans="19:22">
      <c r="S3957" s="58"/>
      <c r="V3957" s="58"/>
    </row>
    <row r="3958" spans="19:22">
      <c r="S3958" s="58"/>
      <c r="V3958" s="58"/>
    </row>
    <row r="3959" spans="19:22">
      <c r="S3959" s="58"/>
      <c r="V3959" s="58"/>
    </row>
    <row r="3960" spans="19:22">
      <c r="S3960" s="58"/>
      <c r="V3960" s="58"/>
    </row>
    <row r="3961" spans="19:22">
      <c r="S3961" s="58"/>
      <c r="V3961" s="58"/>
    </row>
    <row r="3962" spans="19:22">
      <c r="S3962" s="58"/>
      <c r="V3962" s="58"/>
    </row>
    <row r="3963" spans="19:22">
      <c r="S3963" s="58"/>
      <c r="V3963" s="58"/>
    </row>
    <row r="3964" spans="19:22">
      <c r="S3964" s="58"/>
      <c r="V3964" s="58"/>
    </row>
    <row r="3965" spans="19:22">
      <c r="S3965" s="58"/>
      <c r="V3965" s="58"/>
    </row>
    <row r="3966" spans="19:22">
      <c r="S3966" s="58"/>
      <c r="V3966" s="58"/>
    </row>
    <row r="3967" spans="19:22">
      <c r="S3967" s="58"/>
      <c r="V3967" s="58"/>
    </row>
    <row r="3968" spans="19:22">
      <c r="S3968" s="58"/>
      <c r="V3968" s="58"/>
    </row>
    <row r="3969" spans="19:22">
      <c r="S3969" s="58"/>
      <c r="V3969" s="58"/>
    </row>
    <row r="3970" spans="19:22">
      <c r="S3970" s="58"/>
      <c r="V3970" s="58"/>
    </row>
    <row r="3971" spans="19:22">
      <c r="S3971" s="58"/>
      <c r="V3971" s="58"/>
    </row>
    <row r="3972" spans="19:22">
      <c r="S3972" s="58"/>
      <c r="V3972" s="58"/>
    </row>
    <row r="3973" spans="19:22">
      <c r="S3973" s="58"/>
      <c r="V3973" s="58"/>
    </row>
    <row r="3974" spans="19:22">
      <c r="S3974" s="58"/>
      <c r="V3974" s="58"/>
    </row>
    <row r="3975" spans="19:22">
      <c r="S3975" s="58"/>
      <c r="V3975" s="58"/>
    </row>
    <row r="3976" spans="19:22">
      <c r="S3976" s="58"/>
      <c r="V3976" s="58"/>
    </row>
    <row r="3977" spans="19:22">
      <c r="S3977" s="58"/>
      <c r="V3977" s="58"/>
    </row>
    <row r="3978" spans="19:22">
      <c r="S3978" s="58"/>
      <c r="V3978" s="58"/>
    </row>
    <row r="3979" spans="19:22">
      <c r="S3979" s="58"/>
      <c r="V3979" s="58"/>
    </row>
    <row r="3980" spans="19:22">
      <c r="S3980" s="58"/>
      <c r="V3980" s="58"/>
    </row>
    <row r="3981" spans="19:22">
      <c r="S3981" s="58"/>
      <c r="V3981" s="58"/>
    </row>
    <row r="3982" spans="19:22">
      <c r="S3982" s="58"/>
      <c r="V3982" s="58"/>
    </row>
    <row r="3983" spans="19:22">
      <c r="S3983" s="58"/>
      <c r="V3983" s="58"/>
    </row>
    <row r="3984" spans="19:22">
      <c r="S3984" s="58"/>
      <c r="V3984" s="58"/>
    </row>
    <row r="3985" spans="19:22">
      <c r="S3985" s="58"/>
      <c r="V3985" s="58"/>
    </row>
    <row r="3986" spans="19:22">
      <c r="S3986" s="58"/>
      <c r="V3986" s="58"/>
    </row>
    <row r="3987" spans="19:22">
      <c r="S3987" s="58"/>
      <c r="V3987" s="58"/>
    </row>
    <row r="3988" spans="19:22">
      <c r="S3988" s="58"/>
      <c r="V3988" s="58"/>
    </row>
    <row r="3989" spans="19:22">
      <c r="S3989" s="58"/>
      <c r="V3989" s="58"/>
    </row>
    <row r="3990" spans="19:22">
      <c r="S3990" s="58"/>
      <c r="V3990" s="58"/>
    </row>
    <row r="3991" spans="19:22">
      <c r="S3991" s="58"/>
      <c r="V3991" s="58"/>
    </row>
    <row r="3992" spans="19:22">
      <c r="S3992" s="58"/>
      <c r="V3992" s="58"/>
    </row>
    <row r="3993" spans="19:22">
      <c r="S3993" s="58"/>
      <c r="V3993" s="58"/>
    </row>
    <row r="3994" spans="19:22">
      <c r="S3994" s="58"/>
      <c r="V3994" s="58"/>
    </row>
    <row r="3995" spans="19:22">
      <c r="S3995" s="58"/>
      <c r="V3995" s="58"/>
    </row>
    <row r="3996" spans="19:22">
      <c r="S3996" s="58"/>
      <c r="V3996" s="58"/>
    </row>
    <row r="3997" spans="19:22">
      <c r="S3997" s="58"/>
      <c r="V3997" s="58"/>
    </row>
    <row r="3998" spans="19:22">
      <c r="S3998" s="58"/>
      <c r="V3998" s="58"/>
    </row>
    <row r="3999" spans="19:22">
      <c r="S3999" s="58"/>
      <c r="V3999" s="58"/>
    </row>
    <row r="4000" spans="19:22">
      <c r="S4000" s="58"/>
      <c r="V4000" s="58"/>
    </row>
    <row r="4001" spans="19:22">
      <c r="S4001" s="58"/>
      <c r="V4001" s="58"/>
    </row>
    <row r="4002" spans="19:22">
      <c r="S4002" s="58"/>
      <c r="V4002" s="58"/>
    </row>
    <row r="4003" spans="19:22">
      <c r="S4003" s="58"/>
      <c r="V4003" s="58"/>
    </row>
    <row r="4004" spans="19:22">
      <c r="S4004" s="58"/>
      <c r="V4004" s="58"/>
    </row>
    <row r="4005" spans="19:22">
      <c r="S4005" s="58"/>
      <c r="V4005" s="58"/>
    </row>
    <row r="4006" spans="19:22">
      <c r="S4006" s="58"/>
      <c r="V4006" s="58"/>
    </row>
    <row r="4007" spans="19:22">
      <c r="S4007" s="58"/>
      <c r="V4007" s="58"/>
    </row>
    <row r="4008" spans="19:22">
      <c r="S4008" s="58"/>
      <c r="V4008" s="58"/>
    </row>
    <row r="4009" spans="19:22">
      <c r="S4009" s="58"/>
      <c r="V4009" s="58"/>
    </row>
    <row r="4010" spans="19:22">
      <c r="S4010" s="58"/>
      <c r="V4010" s="58"/>
    </row>
    <row r="4011" spans="19:22">
      <c r="S4011" s="58"/>
      <c r="V4011" s="58"/>
    </row>
    <row r="4012" spans="19:22">
      <c r="S4012" s="58"/>
      <c r="V4012" s="58"/>
    </row>
    <row r="4013" spans="19:22">
      <c r="S4013" s="58"/>
      <c r="V4013" s="58"/>
    </row>
    <row r="4014" spans="19:22">
      <c r="S4014" s="58"/>
      <c r="V4014" s="58"/>
    </row>
    <row r="4015" spans="19:22">
      <c r="S4015" s="58"/>
      <c r="V4015" s="58"/>
    </row>
    <row r="4016" spans="19:22">
      <c r="S4016" s="58"/>
      <c r="V4016" s="58"/>
    </row>
    <row r="4017" spans="19:22">
      <c r="S4017" s="58"/>
      <c r="V4017" s="58"/>
    </row>
    <row r="4018" spans="19:22">
      <c r="S4018" s="58"/>
      <c r="V4018" s="58"/>
    </row>
    <row r="4019" spans="19:22">
      <c r="S4019" s="58"/>
      <c r="V4019" s="58"/>
    </row>
    <row r="4020" spans="19:22">
      <c r="S4020" s="58"/>
      <c r="V4020" s="58"/>
    </row>
    <row r="4021" spans="19:22">
      <c r="S4021" s="58"/>
      <c r="V4021" s="58"/>
    </row>
    <row r="4022" spans="19:22">
      <c r="S4022" s="58"/>
      <c r="V4022" s="58"/>
    </row>
    <row r="4023" spans="19:22">
      <c r="S4023" s="58"/>
      <c r="V4023" s="58"/>
    </row>
    <row r="4024" spans="19:22">
      <c r="S4024" s="58"/>
      <c r="V4024" s="58"/>
    </row>
    <row r="4025" spans="19:22">
      <c r="S4025" s="58"/>
      <c r="V4025" s="58"/>
    </row>
    <row r="4026" spans="19:22">
      <c r="S4026" s="58"/>
      <c r="V4026" s="58"/>
    </row>
    <row r="4027" spans="19:22">
      <c r="S4027" s="58"/>
      <c r="V4027" s="58"/>
    </row>
    <row r="4028" spans="19:22">
      <c r="S4028" s="58"/>
      <c r="V4028" s="58"/>
    </row>
    <row r="4029" spans="19:22">
      <c r="S4029" s="58"/>
      <c r="V4029" s="58"/>
    </row>
    <row r="4030" spans="19:22">
      <c r="S4030" s="58"/>
      <c r="V4030" s="58"/>
    </row>
    <row r="4031" spans="19:22">
      <c r="S4031" s="58"/>
      <c r="V4031" s="58"/>
    </row>
    <row r="4032" spans="19:22">
      <c r="S4032" s="58"/>
      <c r="V4032" s="58"/>
    </row>
    <row r="4033" spans="19:22">
      <c r="S4033" s="58"/>
      <c r="V4033" s="58"/>
    </row>
    <row r="4034" spans="19:22">
      <c r="S4034" s="58"/>
      <c r="V4034" s="58"/>
    </row>
    <row r="4035" spans="19:22">
      <c r="S4035" s="58"/>
      <c r="V4035" s="58"/>
    </row>
    <row r="4036" spans="19:22">
      <c r="S4036" s="58"/>
      <c r="V4036" s="58"/>
    </row>
    <row r="4037" spans="19:22">
      <c r="S4037" s="58"/>
      <c r="V4037" s="58"/>
    </row>
    <row r="4038" spans="19:22">
      <c r="S4038" s="58"/>
      <c r="V4038" s="58"/>
    </row>
    <row r="4039" spans="19:22">
      <c r="S4039" s="58"/>
      <c r="V4039" s="58"/>
    </row>
    <row r="4040" spans="19:22">
      <c r="S4040" s="58"/>
      <c r="V4040" s="58"/>
    </row>
    <row r="4041" spans="19:22">
      <c r="S4041" s="58"/>
      <c r="V4041" s="58"/>
    </row>
    <row r="4042" spans="19:22">
      <c r="S4042" s="58"/>
      <c r="V4042" s="58"/>
    </row>
    <row r="4043" spans="19:22">
      <c r="S4043" s="58"/>
      <c r="V4043" s="58"/>
    </row>
    <row r="4044" spans="19:22">
      <c r="S4044" s="58"/>
      <c r="V4044" s="58"/>
    </row>
    <row r="4045" spans="19:22">
      <c r="S4045" s="58"/>
      <c r="V4045" s="58"/>
    </row>
    <row r="4046" spans="19:22">
      <c r="S4046" s="58"/>
      <c r="V4046" s="58"/>
    </row>
    <row r="4047" spans="19:22">
      <c r="S4047" s="58"/>
      <c r="V4047" s="58"/>
    </row>
    <row r="4048" spans="19:22">
      <c r="S4048" s="58"/>
      <c r="V4048" s="58"/>
    </row>
    <row r="4049" spans="19:22">
      <c r="S4049" s="58"/>
      <c r="V4049" s="58"/>
    </row>
    <row r="4050" spans="19:22">
      <c r="S4050" s="58"/>
      <c r="V4050" s="58"/>
    </row>
    <row r="4051" spans="19:22">
      <c r="S4051" s="58"/>
      <c r="V4051" s="58"/>
    </row>
    <row r="4052" spans="19:22">
      <c r="S4052" s="58"/>
      <c r="V4052" s="58"/>
    </row>
    <row r="4053" spans="19:22">
      <c r="S4053" s="58"/>
      <c r="V4053" s="58"/>
    </row>
    <row r="4054" spans="19:22">
      <c r="S4054" s="58"/>
      <c r="V4054" s="58"/>
    </row>
    <row r="4055" spans="19:22">
      <c r="S4055" s="58"/>
      <c r="V4055" s="58"/>
    </row>
    <row r="4056" spans="19:22">
      <c r="S4056" s="58"/>
      <c r="V4056" s="58"/>
    </row>
    <row r="4057" spans="19:22">
      <c r="S4057" s="58"/>
      <c r="V4057" s="58"/>
    </row>
    <row r="4058" spans="19:22">
      <c r="S4058" s="58"/>
      <c r="V4058" s="58"/>
    </row>
    <row r="4059" spans="19:22">
      <c r="S4059" s="58"/>
      <c r="V4059" s="58"/>
    </row>
    <row r="4060" spans="19:22">
      <c r="S4060" s="58"/>
      <c r="V4060" s="58"/>
    </row>
    <row r="4061" spans="19:22">
      <c r="S4061" s="58"/>
      <c r="V4061" s="58"/>
    </row>
    <row r="4062" spans="19:22">
      <c r="S4062" s="58"/>
      <c r="V4062" s="58"/>
    </row>
    <row r="4063" spans="19:22">
      <c r="S4063" s="58"/>
      <c r="V4063" s="58"/>
    </row>
    <row r="4064" spans="19:22">
      <c r="S4064" s="58"/>
      <c r="V4064" s="58"/>
    </row>
    <row r="4065" spans="19:22">
      <c r="S4065" s="58"/>
      <c r="V4065" s="58"/>
    </row>
    <row r="4066" spans="19:22">
      <c r="S4066" s="58"/>
      <c r="V4066" s="58"/>
    </row>
    <row r="4067" spans="19:22">
      <c r="S4067" s="58"/>
      <c r="V4067" s="58"/>
    </row>
    <row r="4068" spans="19:22">
      <c r="S4068" s="58"/>
      <c r="V4068" s="58"/>
    </row>
    <row r="4069" spans="19:22">
      <c r="S4069" s="58"/>
      <c r="V4069" s="58"/>
    </row>
    <row r="4070" spans="19:22">
      <c r="S4070" s="58"/>
      <c r="V4070" s="58"/>
    </row>
    <row r="4071" spans="19:22">
      <c r="S4071" s="58"/>
      <c r="V4071" s="58"/>
    </row>
    <row r="4072" spans="19:22">
      <c r="S4072" s="58"/>
      <c r="V4072" s="58"/>
    </row>
    <row r="4073" spans="19:22">
      <c r="S4073" s="58"/>
      <c r="V4073" s="58"/>
    </row>
    <row r="4074" spans="19:22">
      <c r="S4074" s="58"/>
      <c r="V4074" s="58"/>
    </row>
    <row r="4075" spans="19:22">
      <c r="S4075" s="58"/>
      <c r="V4075" s="58"/>
    </row>
    <row r="4076" spans="19:22">
      <c r="S4076" s="58"/>
      <c r="V4076" s="58"/>
    </row>
    <row r="4077" spans="19:22">
      <c r="S4077" s="58"/>
      <c r="V4077" s="58"/>
    </row>
    <row r="4078" spans="19:22">
      <c r="S4078" s="58"/>
      <c r="V4078" s="58"/>
    </row>
    <row r="4079" spans="19:22">
      <c r="S4079" s="58"/>
      <c r="V4079" s="58"/>
    </row>
    <row r="4080" spans="19:22">
      <c r="S4080" s="58"/>
      <c r="V4080" s="58"/>
    </row>
    <row r="4081" spans="19:22">
      <c r="S4081" s="58"/>
      <c r="V4081" s="58"/>
    </row>
    <row r="4082" spans="19:22">
      <c r="S4082" s="58"/>
      <c r="V4082" s="58"/>
    </row>
    <row r="4083" spans="19:22">
      <c r="S4083" s="58"/>
      <c r="V4083" s="58"/>
    </row>
    <row r="4084" spans="19:22">
      <c r="S4084" s="58"/>
      <c r="V4084" s="58"/>
    </row>
    <row r="4085" spans="19:22">
      <c r="S4085" s="58"/>
      <c r="V4085" s="58"/>
    </row>
    <row r="4086" spans="19:22">
      <c r="S4086" s="58"/>
      <c r="V4086" s="58"/>
    </row>
    <row r="4087" spans="19:22">
      <c r="S4087" s="58"/>
      <c r="V4087" s="58"/>
    </row>
    <row r="4088" spans="19:22">
      <c r="S4088" s="58"/>
      <c r="V4088" s="58"/>
    </row>
    <row r="4089" spans="19:22">
      <c r="S4089" s="58"/>
      <c r="V4089" s="58"/>
    </row>
    <row r="4090" spans="19:22">
      <c r="S4090" s="58"/>
      <c r="V4090" s="58"/>
    </row>
    <row r="4091" spans="19:22">
      <c r="S4091" s="58"/>
      <c r="V4091" s="58"/>
    </row>
    <row r="4092" spans="19:22">
      <c r="S4092" s="58"/>
      <c r="V4092" s="58"/>
    </row>
    <row r="4093" spans="19:22">
      <c r="S4093" s="58"/>
      <c r="V4093" s="58"/>
    </row>
    <row r="4094" spans="19:22">
      <c r="S4094" s="58"/>
      <c r="V4094" s="58"/>
    </row>
    <row r="4095" spans="19:22">
      <c r="S4095" s="58"/>
      <c r="V4095" s="58"/>
    </row>
    <row r="4096" spans="19:22">
      <c r="S4096" s="58"/>
      <c r="V4096" s="58"/>
    </row>
    <row r="4097" spans="19:22">
      <c r="S4097" s="58"/>
      <c r="V4097" s="58"/>
    </row>
    <row r="4098" spans="19:22">
      <c r="S4098" s="58"/>
      <c r="V4098" s="58"/>
    </row>
    <row r="4099" spans="19:22">
      <c r="S4099" s="58"/>
      <c r="V4099" s="58"/>
    </row>
    <row r="4100" spans="19:22">
      <c r="S4100" s="58"/>
      <c r="V4100" s="58"/>
    </row>
    <row r="4101" spans="19:22">
      <c r="S4101" s="58"/>
      <c r="V4101" s="58"/>
    </row>
    <row r="4102" spans="19:22">
      <c r="S4102" s="58"/>
      <c r="V4102" s="58"/>
    </row>
    <row r="4103" spans="19:22">
      <c r="S4103" s="58"/>
      <c r="V4103" s="58"/>
    </row>
    <row r="4104" spans="19:22">
      <c r="S4104" s="58"/>
      <c r="V4104" s="58"/>
    </row>
    <row r="4105" spans="19:22">
      <c r="S4105" s="58"/>
      <c r="V4105" s="58"/>
    </row>
    <row r="4106" spans="19:22">
      <c r="S4106" s="58"/>
      <c r="V4106" s="58"/>
    </row>
    <row r="4107" spans="19:22">
      <c r="S4107" s="58"/>
      <c r="V4107" s="58"/>
    </row>
    <row r="4108" spans="19:22">
      <c r="S4108" s="58"/>
      <c r="V4108" s="58"/>
    </row>
    <row r="4109" spans="19:22">
      <c r="S4109" s="58"/>
      <c r="V4109" s="58"/>
    </row>
    <row r="4110" spans="19:22">
      <c r="S4110" s="58"/>
      <c r="V4110" s="58"/>
    </row>
    <row r="4111" spans="19:22">
      <c r="S4111" s="58"/>
      <c r="V4111" s="58"/>
    </row>
    <row r="4112" spans="19:22">
      <c r="S4112" s="58"/>
      <c r="V4112" s="58"/>
    </row>
    <row r="4113" spans="19:22">
      <c r="S4113" s="58"/>
      <c r="V4113" s="58"/>
    </row>
    <row r="4114" spans="19:22">
      <c r="S4114" s="58"/>
      <c r="V4114" s="58"/>
    </row>
    <row r="4115" spans="19:22">
      <c r="S4115" s="58"/>
      <c r="V4115" s="58"/>
    </row>
    <row r="4116" spans="19:22">
      <c r="S4116" s="58"/>
      <c r="V4116" s="58"/>
    </row>
    <row r="4117" spans="19:22">
      <c r="S4117" s="58"/>
      <c r="V4117" s="58"/>
    </row>
    <row r="4118" spans="19:22">
      <c r="S4118" s="58"/>
      <c r="V4118" s="58"/>
    </row>
    <row r="4119" spans="19:22">
      <c r="S4119" s="58"/>
      <c r="V4119" s="58"/>
    </row>
    <row r="4120" spans="19:22">
      <c r="S4120" s="58"/>
      <c r="V4120" s="58"/>
    </row>
    <row r="4121" spans="19:22">
      <c r="S4121" s="58"/>
      <c r="V4121" s="58"/>
    </row>
    <row r="4122" spans="19:22">
      <c r="S4122" s="58"/>
      <c r="V4122" s="58"/>
    </row>
    <row r="4123" spans="19:22">
      <c r="S4123" s="58"/>
      <c r="V4123" s="58"/>
    </row>
    <row r="4124" spans="19:22">
      <c r="S4124" s="58"/>
      <c r="V4124" s="58"/>
    </row>
    <row r="4125" spans="19:22">
      <c r="S4125" s="58"/>
      <c r="V4125" s="58"/>
    </row>
    <row r="4126" spans="19:22">
      <c r="S4126" s="58"/>
      <c r="V4126" s="58"/>
    </row>
    <row r="4127" spans="19:22">
      <c r="S4127" s="58"/>
      <c r="V4127" s="58"/>
    </row>
    <row r="4128" spans="19:22">
      <c r="S4128" s="58"/>
      <c r="V4128" s="58"/>
    </row>
    <row r="4129" spans="19:22">
      <c r="S4129" s="58"/>
      <c r="V4129" s="58"/>
    </row>
    <row r="4130" spans="19:22">
      <c r="S4130" s="58"/>
      <c r="V4130" s="58"/>
    </row>
    <row r="4131" spans="19:22">
      <c r="S4131" s="58"/>
      <c r="V4131" s="58"/>
    </row>
    <row r="4132" spans="19:22">
      <c r="S4132" s="58"/>
      <c r="V4132" s="58"/>
    </row>
    <row r="4133" spans="19:22">
      <c r="S4133" s="58"/>
      <c r="V4133" s="58"/>
    </row>
    <row r="4134" spans="19:22">
      <c r="S4134" s="58"/>
      <c r="V4134" s="58"/>
    </row>
    <row r="4135" spans="19:22">
      <c r="S4135" s="58"/>
      <c r="V4135" s="58"/>
    </row>
    <row r="4136" spans="19:22">
      <c r="S4136" s="58"/>
      <c r="V4136" s="58"/>
    </row>
    <row r="4137" spans="19:22">
      <c r="S4137" s="58"/>
      <c r="V4137" s="58"/>
    </row>
    <row r="4138" spans="19:22">
      <c r="S4138" s="58"/>
      <c r="V4138" s="58"/>
    </row>
    <row r="4139" spans="19:22">
      <c r="S4139" s="58"/>
      <c r="V4139" s="58"/>
    </row>
    <row r="4140" spans="19:22">
      <c r="S4140" s="58"/>
      <c r="V4140" s="58"/>
    </row>
    <row r="4141" spans="19:22">
      <c r="S4141" s="58"/>
      <c r="V4141" s="58"/>
    </row>
    <row r="4142" spans="19:22">
      <c r="S4142" s="58"/>
      <c r="V4142" s="58"/>
    </row>
    <row r="4143" spans="19:22">
      <c r="S4143" s="58"/>
      <c r="V4143" s="58"/>
    </row>
    <row r="4144" spans="19:22">
      <c r="S4144" s="58"/>
      <c r="V4144" s="58"/>
    </row>
    <row r="4145" spans="19:22">
      <c r="S4145" s="58"/>
      <c r="V4145" s="58"/>
    </row>
    <row r="4146" spans="19:22">
      <c r="S4146" s="58"/>
      <c r="V4146" s="58"/>
    </row>
    <row r="4147" spans="19:22">
      <c r="S4147" s="58"/>
      <c r="V4147" s="58"/>
    </row>
    <row r="4148" spans="19:22">
      <c r="S4148" s="58"/>
      <c r="V4148" s="58"/>
    </row>
    <row r="4149" spans="19:22">
      <c r="S4149" s="58"/>
      <c r="V4149" s="58"/>
    </row>
    <row r="4150" spans="19:22">
      <c r="S4150" s="58"/>
      <c r="V4150" s="58"/>
    </row>
    <row r="4151" spans="19:22">
      <c r="S4151" s="58"/>
      <c r="V4151" s="58"/>
    </row>
    <row r="4152" spans="19:22">
      <c r="S4152" s="58"/>
      <c r="V4152" s="58"/>
    </row>
    <row r="4153" spans="19:22">
      <c r="S4153" s="58"/>
      <c r="V4153" s="58"/>
    </row>
    <row r="4154" spans="19:22">
      <c r="S4154" s="58"/>
      <c r="V4154" s="58"/>
    </row>
    <row r="4155" spans="19:22">
      <c r="S4155" s="58"/>
      <c r="V4155" s="58"/>
    </row>
    <row r="4156" spans="19:22">
      <c r="S4156" s="58"/>
      <c r="V4156" s="58"/>
    </row>
    <row r="4157" spans="19:22">
      <c r="S4157" s="58"/>
      <c r="V4157" s="58"/>
    </row>
    <row r="4158" spans="19:22">
      <c r="S4158" s="58"/>
      <c r="V4158" s="58"/>
    </row>
    <row r="4159" spans="19:22">
      <c r="S4159" s="58"/>
      <c r="V4159" s="58"/>
    </row>
    <row r="4160" spans="19:22">
      <c r="S4160" s="58"/>
      <c r="V4160" s="58"/>
    </row>
    <row r="4161" spans="19:22">
      <c r="S4161" s="58"/>
      <c r="V4161" s="58"/>
    </row>
    <row r="4162" spans="19:22">
      <c r="S4162" s="58"/>
      <c r="V4162" s="58"/>
    </row>
    <row r="4163" spans="19:22">
      <c r="S4163" s="58"/>
      <c r="V4163" s="58"/>
    </row>
    <row r="4164" spans="19:22">
      <c r="S4164" s="58"/>
      <c r="V4164" s="58"/>
    </row>
    <row r="4165" spans="19:22">
      <c r="S4165" s="58"/>
      <c r="V4165" s="58"/>
    </row>
    <row r="4166" spans="19:22">
      <c r="S4166" s="58"/>
      <c r="V4166" s="58"/>
    </row>
    <row r="4167" spans="19:22">
      <c r="S4167" s="58"/>
      <c r="V4167" s="58"/>
    </row>
    <row r="4168" spans="19:22">
      <c r="S4168" s="58"/>
      <c r="V4168" s="58"/>
    </row>
    <row r="4169" spans="19:22">
      <c r="S4169" s="58"/>
      <c r="V4169" s="58"/>
    </row>
    <row r="4170" spans="19:22">
      <c r="S4170" s="58"/>
      <c r="V4170" s="58"/>
    </row>
    <row r="4171" spans="19:22">
      <c r="S4171" s="58"/>
      <c r="V4171" s="58"/>
    </row>
    <row r="4172" spans="19:22">
      <c r="S4172" s="58"/>
      <c r="V4172" s="58"/>
    </row>
    <row r="4173" spans="19:22">
      <c r="S4173" s="58"/>
      <c r="V4173" s="58"/>
    </row>
    <row r="4174" spans="19:22">
      <c r="S4174" s="58"/>
      <c r="V4174" s="58"/>
    </row>
    <row r="4175" spans="19:22">
      <c r="S4175" s="58"/>
      <c r="V4175" s="58"/>
    </row>
    <row r="4176" spans="19:22">
      <c r="S4176" s="58"/>
      <c r="V4176" s="58"/>
    </row>
    <row r="4177" spans="19:22">
      <c r="S4177" s="58"/>
      <c r="V4177" s="58"/>
    </row>
    <row r="4178" spans="19:22">
      <c r="S4178" s="58"/>
      <c r="V4178" s="58"/>
    </row>
    <row r="4179" spans="19:22">
      <c r="S4179" s="58"/>
      <c r="V4179" s="58"/>
    </row>
    <row r="4180" spans="19:22">
      <c r="S4180" s="58"/>
      <c r="V4180" s="58"/>
    </row>
    <row r="4181" spans="19:22">
      <c r="S4181" s="58"/>
      <c r="V4181" s="58"/>
    </row>
    <row r="4182" spans="19:22">
      <c r="S4182" s="58"/>
      <c r="V4182" s="58"/>
    </row>
    <row r="4183" spans="19:22">
      <c r="S4183" s="58"/>
      <c r="V4183" s="58"/>
    </row>
    <row r="4184" spans="19:22">
      <c r="S4184" s="58"/>
      <c r="V4184" s="58"/>
    </row>
    <row r="4185" spans="19:22">
      <c r="S4185" s="58"/>
      <c r="V4185" s="58"/>
    </row>
    <row r="4186" spans="19:22">
      <c r="S4186" s="58"/>
      <c r="V4186" s="58"/>
    </row>
    <row r="4187" spans="19:22">
      <c r="S4187" s="58"/>
      <c r="V4187" s="58"/>
    </row>
    <row r="4188" spans="19:22">
      <c r="S4188" s="58"/>
      <c r="V4188" s="58"/>
    </row>
    <row r="4189" spans="19:22">
      <c r="S4189" s="58"/>
      <c r="V4189" s="58"/>
    </row>
    <row r="4190" spans="19:22">
      <c r="S4190" s="58"/>
      <c r="V4190" s="58"/>
    </row>
    <row r="4191" spans="19:22">
      <c r="S4191" s="58"/>
      <c r="V4191" s="58"/>
    </row>
    <row r="4192" spans="19:22">
      <c r="S4192" s="58"/>
      <c r="V4192" s="58"/>
    </row>
    <row r="4193" spans="19:22">
      <c r="S4193" s="58"/>
      <c r="V4193" s="58"/>
    </row>
    <row r="4194" spans="19:22">
      <c r="S4194" s="58"/>
      <c r="V4194" s="58"/>
    </row>
    <row r="4195" spans="19:22">
      <c r="S4195" s="58"/>
      <c r="V4195" s="58"/>
    </row>
    <row r="4196" spans="19:22">
      <c r="S4196" s="58"/>
      <c r="V4196" s="58"/>
    </row>
    <row r="4197" spans="19:22">
      <c r="S4197" s="58"/>
      <c r="V4197" s="58"/>
    </row>
    <row r="4198" spans="19:22">
      <c r="S4198" s="58"/>
      <c r="V4198" s="58"/>
    </row>
    <row r="4199" spans="19:22">
      <c r="S4199" s="58"/>
      <c r="V4199" s="58"/>
    </row>
    <row r="4200" spans="19:22">
      <c r="S4200" s="58"/>
      <c r="V4200" s="58"/>
    </row>
    <row r="4201" spans="19:22">
      <c r="S4201" s="58"/>
      <c r="V4201" s="58"/>
    </row>
    <row r="4202" spans="19:22">
      <c r="S4202" s="58"/>
      <c r="V4202" s="58"/>
    </row>
    <row r="4203" spans="19:22">
      <c r="S4203" s="58"/>
      <c r="V4203" s="58"/>
    </row>
    <row r="4204" spans="19:22">
      <c r="S4204" s="58"/>
      <c r="V4204" s="58"/>
    </row>
    <row r="4205" spans="19:22">
      <c r="S4205" s="58"/>
      <c r="V4205" s="58"/>
    </row>
    <row r="4206" spans="19:22">
      <c r="S4206" s="58"/>
      <c r="V4206" s="58"/>
    </row>
    <row r="4207" spans="19:22">
      <c r="S4207" s="58"/>
      <c r="V4207" s="58"/>
    </row>
    <row r="4208" spans="19:22">
      <c r="S4208" s="58"/>
      <c r="V4208" s="58"/>
    </row>
    <row r="4209" spans="19:22">
      <c r="S4209" s="58"/>
      <c r="V4209" s="58"/>
    </row>
    <row r="4210" spans="19:22">
      <c r="S4210" s="58"/>
      <c r="V4210" s="58"/>
    </row>
    <row r="4211" spans="19:22">
      <c r="S4211" s="58"/>
      <c r="V4211" s="58"/>
    </row>
    <row r="4212" spans="19:22">
      <c r="S4212" s="58"/>
      <c r="V4212" s="58"/>
    </row>
    <row r="4213" spans="19:22">
      <c r="S4213" s="58"/>
      <c r="V4213" s="58"/>
    </row>
    <row r="4214" spans="19:22">
      <c r="S4214" s="58"/>
      <c r="V4214" s="58"/>
    </row>
    <row r="4215" spans="19:22">
      <c r="S4215" s="58"/>
      <c r="V4215" s="58"/>
    </row>
    <row r="4216" spans="19:22">
      <c r="S4216" s="58"/>
      <c r="V4216" s="58"/>
    </row>
    <row r="4217" spans="19:22">
      <c r="S4217" s="58"/>
      <c r="V4217" s="58"/>
    </row>
    <row r="4218" spans="19:22">
      <c r="S4218" s="58"/>
      <c r="V4218" s="58"/>
    </row>
    <row r="4219" spans="19:22">
      <c r="S4219" s="58"/>
      <c r="V4219" s="58"/>
    </row>
    <row r="4220" spans="19:22">
      <c r="S4220" s="58"/>
      <c r="V4220" s="58"/>
    </row>
    <row r="4221" spans="19:22">
      <c r="S4221" s="58"/>
      <c r="V4221" s="58"/>
    </row>
    <row r="4222" spans="19:22">
      <c r="S4222" s="58"/>
      <c r="V4222" s="58"/>
    </row>
    <row r="4223" spans="19:22">
      <c r="S4223" s="58"/>
      <c r="V4223" s="58"/>
    </row>
    <row r="4224" spans="19:22">
      <c r="S4224" s="58"/>
      <c r="V4224" s="58"/>
    </row>
    <row r="4225" spans="19:22">
      <c r="S4225" s="58"/>
      <c r="V4225" s="58"/>
    </row>
    <row r="4226" spans="19:22">
      <c r="S4226" s="58"/>
      <c r="V4226" s="58"/>
    </row>
    <row r="4227" spans="19:22">
      <c r="S4227" s="58"/>
      <c r="V4227" s="58"/>
    </row>
    <row r="4228" spans="19:22">
      <c r="S4228" s="58"/>
      <c r="V4228" s="58"/>
    </row>
    <row r="4229" spans="19:22">
      <c r="S4229" s="58"/>
      <c r="V4229" s="58"/>
    </row>
    <row r="4230" spans="19:22">
      <c r="S4230" s="58"/>
      <c r="V4230" s="58"/>
    </row>
    <row r="4231" spans="19:22">
      <c r="S4231" s="58"/>
      <c r="V4231" s="58"/>
    </row>
    <row r="4232" spans="19:22">
      <c r="S4232" s="58"/>
      <c r="V4232" s="58"/>
    </row>
    <row r="4233" spans="19:22">
      <c r="S4233" s="58"/>
      <c r="V4233" s="58"/>
    </row>
    <row r="4234" spans="19:22">
      <c r="S4234" s="58"/>
      <c r="V4234" s="58"/>
    </row>
    <row r="4235" spans="19:22">
      <c r="S4235" s="58"/>
      <c r="V4235" s="58"/>
    </row>
    <row r="4236" spans="19:22">
      <c r="S4236" s="58"/>
      <c r="V4236" s="58"/>
    </row>
    <row r="4237" spans="19:22">
      <c r="S4237" s="58"/>
      <c r="V4237" s="58"/>
    </row>
    <row r="4238" spans="19:22">
      <c r="S4238" s="58"/>
      <c r="V4238" s="58"/>
    </row>
    <row r="4239" spans="19:22">
      <c r="S4239" s="58"/>
      <c r="V4239" s="58"/>
    </row>
    <row r="4240" spans="19:22">
      <c r="S4240" s="58"/>
      <c r="V4240" s="58"/>
    </row>
    <row r="4241" spans="19:22">
      <c r="S4241" s="58"/>
      <c r="V4241" s="58"/>
    </row>
    <row r="4242" spans="19:22">
      <c r="S4242" s="58"/>
      <c r="V4242" s="58"/>
    </row>
    <row r="4243" spans="19:22">
      <c r="S4243" s="58"/>
      <c r="V4243" s="58"/>
    </row>
    <row r="4244" spans="19:22">
      <c r="S4244" s="58"/>
      <c r="V4244" s="58"/>
    </row>
    <row r="4245" spans="19:22">
      <c r="S4245" s="58"/>
      <c r="V4245" s="58"/>
    </row>
    <row r="4246" spans="19:22">
      <c r="S4246" s="58"/>
      <c r="V4246" s="58"/>
    </row>
    <row r="4247" spans="19:22">
      <c r="S4247" s="58"/>
      <c r="V4247" s="58"/>
    </row>
    <row r="4248" spans="19:22">
      <c r="S4248" s="58"/>
      <c r="V4248" s="58"/>
    </row>
    <row r="4249" spans="19:22">
      <c r="S4249" s="58"/>
      <c r="V4249" s="58"/>
    </row>
    <row r="4250" spans="19:22">
      <c r="S4250" s="58"/>
      <c r="V4250" s="58"/>
    </row>
    <row r="4251" spans="19:22">
      <c r="S4251" s="58"/>
      <c r="V4251" s="58"/>
    </row>
    <row r="4252" spans="19:22">
      <c r="S4252" s="58"/>
      <c r="V4252" s="58"/>
    </row>
    <row r="4253" spans="19:22">
      <c r="S4253" s="58"/>
      <c r="V4253" s="58"/>
    </row>
    <row r="4254" spans="19:22">
      <c r="S4254" s="58"/>
      <c r="V4254" s="58"/>
    </row>
    <row r="4255" spans="19:22">
      <c r="S4255" s="58"/>
      <c r="V4255" s="58"/>
    </row>
    <row r="4256" spans="19:22">
      <c r="S4256" s="58"/>
      <c r="V4256" s="58"/>
    </row>
    <row r="4257" spans="19:22">
      <c r="S4257" s="58"/>
      <c r="V4257" s="58"/>
    </row>
    <row r="4258" spans="19:22">
      <c r="S4258" s="58"/>
      <c r="V4258" s="58"/>
    </row>
    <row r="4259" spans="19:22">
      <c r="S4259" s="58"/>
      <c r="V4259" s="58"/>
    </row>
    <row r="4260" spans="19:22">
      <c r="S4260" s="58"/>
      <c r="V4260" s="58"/>
    </row>
    <row r="4261" spans="19:22">
      <c r="S4261" s="58"/>
      <c r="V4261" s="58"/>
    </row>
    <row r="4262" spans="19:22">
      <c r="S4262" s="58"/>
      <c r="V4262" s="58"/>
    </row>
    <row r="4263" spans="19:22">
      <c r="S4263" s="58"/>
      <c r="V4263" s="58"/>
    </row>
    <row r="4264" spans="19:22">
      <c r="S4264" s="58"/>
      <c r="V4264" s="58"/>
    </row>
    <row r="4265" spans="19:22">
      <c r="S4265" s="58"/>
      <c r="V4265" s="58"/>
    </row>
    <row r="4266" spans="19:22">
      <c r="S4266" s="58"/>
      <c r="V4266" s="58"/>
    </row>
    <row r="4267" spans="19:22">
      <c r="S4267" s="58"/>
      <c r="V4267" s="58"/>
    </row>
    <row r="4268" spans="19:22">
      <c r="S4268" s="58"/>
      <c r="V4268" s="58"/>
    </row>
    <row r="4269" spans="19:22">
      <c r="S4269" s="58"/>
      <c r="V4269" s="58"/>
    </row>
    <row r="4270" spans="19:22">
      <c r="S4270" s="58"/>
      <c r="V4270" s="58"/>
    </row>
    <row r="4271" spans="19:22">
      <c r="S4271" s="58"/>
      <c r="V4271" s="58"/>
    </row>
    <row r="4272" spans="19:22">
      <c r="S4272" s="58"/>
      <c r="V4272" s="58"/>
    </row>
    <row r="4273" spans="19:22">
      <c r="S4273" s="58"/>
      <c r="V4273" s="58"/>
    </row>
    <row r="4274" spans="19:22">
      <c r="S4274" s="58"/>
      <c r="V4274" s="58"/>
    </row>
    <row r="4275" spans="19:22">
      <c r="S4275" s="58"/>
      <c r="V4275" s="58"/>
    </row>
    <row r="4276" spans="19:22">
      <c r="S4276" s="58"/>
      <c r="V4276" s="58"/>
    </row>
    <row r="4277" spans="19:22">
      <c r="S4277" s="58"/>
      <c r="V4277" s="58"/>
    </row>
    <row r="4278" spans="19:22">
      <c r="S4278" s="58"/>
      <c r="V4278" s="58"/>
    </row>
    <row r="4279" spans="19:22">
      <c r="S4279" s="58"/>
      <c r="V4279" s="58"/>
    </row>
    <row r="4280" spans="19:22">
      <c r="S4280" s="58"/>
      <c r="V4280" s="58"/>
    </row>
    <row r="4281" spans="19:22">
      <c r="S4281" s="58"/>
      <c r="V4281" s="58"/>
    </row>
    <row r="4282" spans="19:22">
      <c r="S4282" s="58"/>
      <c r="V4282" s="58"/>
    </row>
    <row r="4283" spans="19:22">
      <c r="S4283" s="58"/>
      <c r="V4283" s="58"/>
    </row>
    <row r="4284" spans="19:22">
      <c r="S4284" s="58"/>
      <c r="V4284" s="58"/>
    </row>
    <row r="4285" spans="19:22">
      <c r="S4285" s="58"/>
      <c r="V4285" s="58"/>
    </row>
    <row r="4286" spans="19:22">
      <c r="S4286" s="58"/>
      <c r="V4286" s="58"/>
    </row>
    <row r="4287" spans="19:22">
      <c r="S4287" s="58"/>
      <c r="V4287" s="58"/>
    </row>
    <row r="4288" spans="19:22">
      <c r="S4288" s="58"/>
      <c r="V4288" s="58"/>
    </row>
    <row r="4289" spans="19:22">
      <c r="S4289" s="58"/>
      <c r="V4289" s="58"/>
    </row>
    <row r="4290" spans="19:22">
      <c r="S4290" s="58"/>
      <c r="V4290" s="58"/>
    </row>
    <row r="4291" spans="19:22">
      <c r="S4291" s="58"/>
      <c r="V4291" s="58"/>
    </row>
    <row r="4292" spans="19:22">
      <c r="S4292" s="58"/>
      <c r="V4292" s="58"/>
    </row>
    <row r="4293" spans="19:22">
      <c r="S4293" s="58"/>
      <c r="V4293" s="58"/>
    </row>
    <row r="4294" spans="19:22">
      <c r="S4294" s="58"/>
      <c r="V4294" s="58"/>
    </row>
    <row r="4295" spans="19:22">
      <c r="S4295" s="58"/>
      <c r="V4295" s="58"/>
    </row>
    <row r="4296" spans="19:22">
      <c r="S4296" s="58"/>
      <c r="V4296" s="58"/>
    </row>
    <row r="4297" spans="19:22">
      <c r="S4297" s="58"/>
      <c r="V4297" s="58"/>
    </row>
    <row r="4298" spans="19:22">
      <c r="S4298" s="58"/>
      <c r="V4298" s="58"/>
    </row>
    <row r="4299" spans="19:22">
      <c r="S4299" s="58"/>
      <c r="V4299" s="58"/>
    </row>
    <row r="4300" spans="19:22">
      <c r="S4300" s="58"/>
      <c r="V4300" s="58"/>
    </row>
    <row r="4301" spans="19:22">
      <c r="S4301" s="58"/>
      <c r="V4301" s="58"/>
    </row>
    <row r="4302" spans="19:22">
      <c r="S4302" s="58"/>
      <c r="V4302" s="58"/>
    </row>
    <row r="4303" spans="19:22">
      <c r="S4303" s="58"/>
      <c r="V4303" s="58"/>
    </row>
    <row r="4304" spans="19:22">
      <c r="S4304" s="58"/>
      <c r="V4304" s="58"/>
    </row>
    <row r="4305" spans="19:22">
      <c r="S4305" s="58"/>
      <c r="V4305" s="58"/>
    </row>
    <row r="4306" spans="19:22">
      <c r="S4306" s="58"/>
      <c r="V4306" s="58"/>
    </row>
    <row r="4307" spans="19:22">
      <c r="S4307" s="58"/>
      <c r="V4307" s="58"/>
    </row>
    <row r="4308" spans="19:22">
      <c r="S4308" s="58"/>
      <c r="V4308" s="58"/>
    </row>
    <row r="4309" spans="19:22">
      <c r="S4309" s="58"/>
      <c r="V4309" s="58"/>
    </row>
    <row r="4310" spans="19:22">
      <c r="S4310" s="58"/>
      <c r="V4310" s="58"/>
    </row>
    <row r="4311" spans="19:22">
      <c r="S4311" s="58"/>
      <c r="V4311" s="58"/>
    </row>
    <row r="4312" spans="19:22">
      <c r="S4312" s="58"/>
      <c r="V4312" s="58"/>
    </row>
    <row r="4313" spans="19:22">
      <c r="S4313" s="58"/>
      <c r="V4313" s="58"/>
    </row>
    <row r="4314" spans="19:22">
      <c r="S4314" s="58"/>
      <c r="V4314" s="58"/>
    </row>
    <row r="4315" spans="19:22">
      <c r="S4315" s="58"/>
      <c r="V4315" s="58"/>
    </row>
    <row r="4316" spans="19:22">
      <c r="S4316" s="58"/>
      <c r="V4316" s="58"/>
    </row>
    <row r="4317" spans="19:22">
      <c r="S4317" s="58"/>
      <c r="V4317" s="58"/>
    </row>
    <row r="4318" spans="19:22">
      <c r="S4318" s="58"/>
      <c r="V4318" s="58"/>
    </row>
    <row r="4319" spans="19:22">
      <c r="S4319" s="58"/>
      <c r="V4319" s="58"/>
    </row>
    <row r="4320" spans="19:22">
      <c r="S4320" s="58"/>
      <c r="V4320" s="58"/>
    </row>
    <row r="4321" spans="19:22">
      <c r="S4321" s="58"/>
      <c r="V4321" s="58"/>
    </row>
    <row r="4322" spans="19:22">
      <c r="S4322" s="58"/>
      <c r="V4322" s="58"/>
    </row>
    <row r="4323" spans="19:22">
      <c r="S4323" s="58"/>
      <c r="V4323" s="58"/>
    </row>
    <row r="4324" spans="19:22">
      <c r="S4324" s="58"/>
      <c r="V4324" s="58"/>
    </row>
    <row r="4325" spans="19:22">
      <c r="S4325" s="58"/>
      <c r="V4325" s="58"/>
    </row>
    <row r="4326" spans="19:22">
      <c r="S4326" s="58"/>
      <c r="V4326" s="58"/>
    </row>
    <row r="4327" spans="19:22">
      <c r="S4327" s="58"/>
      <c r="V4327" s="58"/>
    </row>
    <row r="4328" spans="19:22">
      <c r="S4328" s="58"/>
      <c r="V4328" s="58"/>
    </row>
    <row r="4329" spans="19:22">
      <c r="S4329" s="58"/>
      <c r="V4329" s="58"/>
    </row>
    <row r="4330" spans="19:22">
      <c r="S4330" s="58"/>
      <c r="V4330" s="58"/>
    </row>
    <row r="4331" spans="19:22">
      <c r="S4331" s="58"/>
      <c r="V4331" s="58"/>
    </row>
    <row r="4332" spans="19:22">
      <c r="S4332" s="58"/>
      <c r="V4332" s="58"/>
    </row>
    <row r="4333" spans="19:22">
      <c r="S4333" s="58"/>
      <c r="V4333" s="58"/>
    </row>
    <row r="4334" spans="19:22">
      <c r="S4334" s="58"/>
      <c r="V4334" s="58"/>
    </row>
    <row r="4335" spans="19:22">
      <c r="S4335" s="58"/>
      <c r="V4335" s="58"/>
    </row>
    <row r="4336" spans="19:22">
      <c r="S4336" s="58"/>
      <c r="V4336" s="58"/>
    </row>
    <row r="4337" spans="19:22">
      <c r="S4337" s="58"/>
      <c r="V4337" s="58"/>
    </row>
    <row r="4338" spans="19:22">
      <c r="S4338" s="58"/>
      <c r="V4338" s="58"/>
    </row>
    <row r="4339" spans="19:22">
      <c r="S4339" s="58"/>
      <c r="V4339" s="58"/>
    </row>
    <row r="4340" spans="19:22">
      <c r="S4340" s="58"/>
      <c r="V4340" s="58"/>
    </row>
    <row r="4341" spans="19:22">
      <c r="S4341" s="58"/>
      <c r="V4341" s="58"/>
    </row>
    <row r="4342" spans="19:22">
      <c r="S4342" s="58"/>
      <c r="V4342" s="58"/>
    </row>
    <row r="4343" spans="19:22">
      <c r="S4343" s="58"/>
      <c r="V4343" s="58"/>
    </row>
    <row r="4344" spans="19:22">
      <c r="S4344" s="58"/>
      <c r="V4344" s="58"/>
    </row>
    <row r="4345" spans="19:22">
      <c r="S4345" s="58"/>
      <c r="V4345" s="58"/>
    </row>
    <row r="4346" spans="19:22">
      <c r="S4346" s="58"/>
      <c r="V4346" s="58"/>
    </row>
    <row r="4347" spans="19:22">
      <c r="S4347" s="58"/>
      <c r="V4347" s="58"/>
    </row>
    <row r="4348" spans="19:22">
      <c r="S4348" s="58"/>
      <c r="V4348" s="58"/>
    </row>
    <row r="4349" spans="19:22">
      <c r="S4349" s="58"/>
      <c r="V4349" s="58"/>
    </row>
    <row r="4350" spans="19:22">
      <c r="S4350" s="58"/>
      <c r="V4350" s="58"/>
    </row>
    <row r="4351" spans="19:22">
      <c r="S4351" s="58"/>
      <c r="V4351" s="58"/>
    </row>
    <row r="4352" spans="19:22">
      <c r="S4352" s="58"/>
      <c r="V4352" s="58"/>
    </row>
    <row r="4353" spans="19:22">
      <c r="S4353" s="58"/>
      <c r="V4353" s="58"/>
    </row>
    <row r="4354" spans="19:22">
      <c r="S4354" s="58"/>
      <c r="V4354" s="58"/>
    </row>
    <row r="4355" spans="19:22">
      <c r="S4355" s="58"/>
      <c r="V4355" s="58"/>
    </row>
    <row r="4356" spans="19:22">
      <c r="S4356" s="58"/>
      <c r="V4356" s="58"/>
    </row>
    <row r="4357" spans="19:22">
      <c r="S4357" s="58"/>
      <c r="V4357" s="58"/>
    </row>
    <row r="4358" spans="19:22">
      <c r="S4358" s="58"/>
      <c r="V4358" s="58"/>
    </row>
    <row r="4359" spans="19:22">
      <c r="S4359" s="58"/>
      <c r="V4359" s="58"/>
    </row>
    <row r="4360" spans="19:22">
      <c r="S4360" s="58"/>
      <c r="V4360" s="58"/>
    </row>
    <row r="4361" spans="19:22">
      <c r="S4361" s="58"/>
      <c r="V4361" s="58"/>
    </row>
    <row r="4362" spans="19:22">
      <c r="S4362" s="58"/>
      <c r="V4362" s="58"/>
    </row>
    <row r="4363" spans="19:22">
      <c r="S4363" s="58"/>
      <c r="V4363" s="58"/>
    </row>
    <row r="4364" spans="19:22">
      <c r="S4364" s="58"/>
      <c r="V4364" s="58"/>
    </row>
    <row r="4365" spans="19:22">
      <c r="S4365" s="58"/>
      <c r="V4365" s="58"/>
    </row>
    <row r="4366" spans="19:22">
      <c r="S4366" s="58"/>
      <c r="V4366" s="58"/>
    </row>
    <row r="4367" spans="19:22">
      <c r="S4367" s="58"/>
      <c r="V4367" s="58"/>
    </row>
    <row r="4368" spans="19:22">
      <c r="S4368" s="58"/>
      <c r="V4368" s="58"/>
    </row>
    <row r="4369" spans="19:22">
      <c r="S4369" s="58"/>
      <c r="V4369" s="58"/>
    </row>
    <row r="4370" spans="19:22">
      <c r="S4370" s="58"/>
      <c r="V4370" s="58"/>
    </row>
    <row r="4371" spans="19:22">
      <c r="S4371" s="58"/>
      <c r="V4371" s="58"/>
    </row>
    <row r="4372" spans="19:22">
      <c r="S4372" s="58"/>
      <c r="V4372" s="58"/>
    </row>
    <row r="4373" spans="19:22">
      <c r="S4373" s="58"/>
      <c r="V4373" s="58"/>
    </row>
    <row r="4374" spans="19:22">
      <c r="S4374" s="58"/>
      <c r="V4374" s="58"/>
    </row>
    <row r="4375" spans="19:22">
      <c r="S4375" s="58"/>
      <c r="V4375" s="58"/>
    </row>
    <row r="4376" spans="19:22">
      <c r="S4376" s="58"/>
      <c r="V4376" s="58"/>
    </row>
    <row r="4377" spans="19:22">
      <c r="S4377" s="58"/>
      <c r="V4377" s="58"/>
    </row>
    <row r="4378" spans="19:22">
      <c r="S4378" s="58"/>
      <c r="V4378" s="58"/>
    </row>
    <row r="4379" spans="19:22">
      <c r="S4379" s="58"/>
      <c r="V4379" s="58"/>
    </row>
    <row r="4380" spans="19:22">
      <c r="S4380" s="58"/>
      <c r="V4380" s="58"/>
    </row>
    <row r="4381" spans="19:22">
      <c r="S4381" s="58"/>
      <c r="V4381" s="58"/>
    </row>
    <row r="4382" spans="19:22">
      <c r="S4382" s="58"/>
      <c r="V4382" s="58"/>
    </row>
    <row r="4383" spans="19:22">
      <c r="S4383" s="58"/>
      <c r="V4383" s="58"/>
    </row>
    <row r="4384" spans="19:22">
      <c r="S4384" s="58"/>
      <c r="V4384" s="58"/>
    </row>
    <row r="4385" spans="19:22">
      <c r="S4385" s="58"/>
      <c r="V4385" s="58"/>
    </row>
    <row r="4386" spans="19:22">
      <c r="S4386" s="58"/>
      <c r="V4386" s="58"/>
    </row>
    <row r="4387" spans="19:22">
      <c r="S4387" s="58"/>
      <c r="V4387" s="58"/>
    </row>
    <row r="4388" spans="19:22">
      <c r="S4388" s="58"/>
      <c r="V4388" s="58"/>
    </row>
    <row r="4389" spans="19:22">
      <c r="S4389" s="58"/>
      <c r="V4389" s="58"/>
    </row>
    <row r="4390" spans="19:22">
      <c r="S4390" s="58"/>
      <c r="V4390" s="58"/>
    </row>
    <row r="4391" spans="19:22">
      <c r="S4391" s="58"/>
      <c r="V4391" s="58"/>
    </row>
    <row r="4392" spans="19:22">
      <c r="S4392" s="58"/>
      <c r="V4392" s="58"/>
    </row>
    <row r="4393" spans="19:22">
      <c r="S4393" s="58"/>
      <c r="V4393" s="58"/>
    </row>
    <row r="4394" spans="19:22">
      <c r="S4394" s="58"/>
      <c r="V4394" s="58"/>
    </row>
    <row r="4395" spans="19:22">
      <c r="S4395" s="58"/>
      <c r="V4395" s="58"/>
    </row>
    <row r="4396" spans="19:22">
      <c r="S4396" s="58"/>
      <c r="V4396" s="58"/>
    </row>
    <row r="4397" spans="19:22">
      <c r="S4397" s="58"/>
      <c r="V4397" s="58"/>
    </row>
    <row r="4398" spans="19:22">
      <c r="S4398" s="58"/>
      <c r="V4398" s="58"/>
    </row>
    <row r="4399" spans="19:22">
      <c r="S4399" s="58"/>
      <c r="V4399" s="58"/>
    </row>
    <row r="4400" spans="19:22">
      <c r="S4400" s="58"/>
      <c r="V4400" s="58"/>
    </row>
    <row r="4401" spans="19:22">
      <c r="S4401" s="58"/>
      <c r="V4401" s="58"/>
    </row>
    <row r="4402" spans="19:22">
      <c r="S4402" s="58"/>
      <c r="V4402" s="58"/>
    </row>
    <row r="4403" spans="19:22">
      <c r="S4403" s="58"/>
      <c r="V4403" s="58"/>
    </row>
    <row r="4404" spans="19:22">
      <c r="S4404" s="58"/>
      <c r="V4404" s="58"/>
    </row>
    <row r="4405" spans="19:22">
      <c r="S4405" s="58"/>
      <c r="V4405" s="58"/>
    </row>
    <row r="4406" spans="19:22">
      <c r="S4406" s="58"/>
      <c r="V4406" s="58"/>
    </row>
    <row r="4407" spans="19:22">
      <c r="S4407" s="58"/>
      <c r="V4407" s="58"/>
    </row>
    <row r="4408" spans="19:22">
      <c r="S4408" s="58"/>
      <c r="V4408" s="58"/>
    </row>
    <row r="4409" spans="19:22">
      <c r="S4409" s="58"/>
      <c r="V4409" s="58"/>
    </row>
    <row r="4410" spans="19:22">
      <c r="S4410" s="58"/>
      <c r="V4410" s="58"/>
    </row>
    <row r="4411" spans="19:22">
      <c r="S4411" s="58"/>
      <c r="V4411" s="58"/>
    </row>
    <row r="4412" spans="19:22">
      <c r="S4412" s="58"/>
      <c r="V4412" s="58"/>
    </row>
    <row r="4413" spans="19:22">
      <c r="S4413" s="58"/>
      <c r="V4413" s="58"/>
    </row>
    <row r="4414" spans="19:22">
      <c r="S4414" s="58"/>
      <c r="V4414" s="58"/>
    </row>
    <row r="4415" spans="19:22">
      <c r="S4415" s="58"/>
      <c r="V4415" s="58"/>
    </row>
    <row r="4416" spans="19:22">
      <c r="S4416" s="58"/>
      <c r="V4416" s="58"/>
    </row>
    <row r="4417" spans="19:22">
      <c r="S4417" s="58"/>
      <c r="V4417" s="58"/>
    </row>
    <row r="4418" spans="19:22">
      <c r="S4418" s="58"/>
      <c r="V4418" s="58"/>
    </row>
    <row r="4419" spans="19:22">
      <c r="S4419" s="58"/>
      <c r="V4419" s="58"/>
    </row>
    <row r="4420" spans="19:22">
      <c r="S4420" s="58"/>
      <c r="V4420" s="58"/>
    </row>
    <row r="4421" spans="19:22">
      <c r="S4421" s="58"/>
      <c r="V4421" s="58"/>
    </row>
    <row r="4422" spans="19:22">
      <c r="S4422" s="58"/>
      <c r="V4422" s="58"/>
    </row>
    <row r="4423" spans="19:22">
      <c r="S4423" s="58"/>
      <c r="V4423" s="58"/>
    </row>
    <row r="4424" spans="19:22">
      <c r="S4424" s="58"/>
      <c r="V4424" s="58"/>
    </row>
    <row r="4425" spans="19:22">
      <c r="S4425" s="58"/>
      <c r="V4425" s="58"/>
    </row>
    <row r="4426" spans="19:22">
      <c r="S4426" s="58"/>
      <c r="V4426" s="58"/>
    </row>
    <row r="4427" spans="19:22">
      <c r="S4427" s="58"/>
      <c r="V4427" s="58"/>
    </row>
    <row r="4428" spans="19:22">
      <c r="S4428" s="58"/>
      <c r="V4428" s="58"/>
    </row>
    <row r="4429" spans="19:22">
      <c r="S4429" s="58"/>
      <c r="V4429" s="58"/>
    </row>
    <row r="4430" spans="19:22">
      <c r="S4430" s="58"/>
      <c r="V4430" s="58"/>
    </row>
    <row r="4431" spans="19:22">
      <c r="S4431" s="58"/>
      <c r="V4431" s="58"/>
    </row>
    <row r="4432" spans="19:22">
      <c r="S4432" s="58"/>
      <c r="V4432" s="58"/>
    </row>
    <row r="4433" spans="19:22">
      <c r="S4433" s="58"/>
      <c r="V4433" s="58"/>
    </row>
    <row r="4434" spans="19:22">
      <c r="S4434" s="58"/>
      <c r="V4434" s="58"/>
    </row>
    <row r="4435" spans="19:22">
      <c r="S4435" s="58"/>
      <c r="V4435" s="58"/>
    </row>
    <row r="4436" spans="19:22">
      <c r="S4436" s="58"/>
      <c r="V4436" s="58"/>
    </row>
    <row r="4437" spans="19:22">
      <c r="S4437" s="58"/>
      <c r="V4437" s="58"/>
    </row>
    <row r="4438" spans="19:22">
      <c r="S4438" s="58"/>
      <c r="V4438" s="58"/>
    </row>
    <row r="4439" spans="19:22">
      <c r="S4439" s="58"/>
      <c r="V4439" s="58"/>
    </row>
    <row r="4440" spans="19:22">
      <c r="S4440" s="58"/>
      <c r="V4440" s="58"/>
    </row>
    <row r="4441" spans="19:22">
      <c r="S4441" s="58"/>
      <c r="V4441" s="58"/>
    </row>
    <row r="4442" spans="19:22">
      <c r="S4442" s="58"/>
      <c r="V4442" s="58"/>
    </row>
    <row r="4443" spans="19:22">
      <c r="S4443" s="58"/>
      <c r="V4443" s="58"/>
    </row>
    <row r="4444" spans="19:22">
      <c r="S4444" s="58"/>
      <c r="V4444" s="58"/>
    </row>
    <row r="4445" spans="19:22">
      <c r="S4445" s="58"/>
      <c r="V4445" s="58"/>
    </row>
    <row r="4446" spans="19:22">
      <c r="S4446" s="58"/>
      <c r="V4446" s="58"/>
    </row>
    <row r="4447" spans="19:22">
      <c r="S4447" s="58"/>
      <c r="V4447" s="58"/>
    </row>
    <row r="4448" spans="19:22">
      <c r="S4448" s="58"/>
      <c r="V4448" s="58"/>
    </row>
    <row r="4449" spans="19:22">
      <c r="S4449" s="58"/>
      <c r="V4449" s="58"/>
    </row>
    <row r="4450" spans="19:22">
      <c r="S4450" s="58"/>
      <c r="V4450" s="58"/>
    </row>
    <row r="4451" spans="19:22">
      <c r="S4451" s="58"/>
      <c r="V4451" s="58"/>
    </row>
    <row r="4452" spans="19:22">
      <c r="S4452" s="58"/>
      <c r="V4452" s="58"/>
    </row>
    <row r="4453" spans="19:22">
      <c r="S4453" s="58"/>
      <c r="V4453" s="58"/>
    </row>
    <row r="4454" spans="19:22">
      <c r="S4454" s="58"/>
      <c r="V4454" s="58"/>
    </row>
    <row r="4455" spans="19:22">
      <c r="S4455" s="58"/>
      <c r="V4455" s="58"/>
    </row>
    <row r="4456" spans="19:22">
      <c r="S4456" s="58"/>
      <c r="V4456" s="58"/>
    </row>
    <row r="4457" spans="19:22">
      <c r="S4457" s="58"/>
      <c r="V4457" s="58"/>
    </row>
    <row r="4458" spans="19:22">
      <c r="S4458" s="58"/>
      <c r="V4458" s="58"/>
    </row>
    <row r="4459" spans="19:22">
      <c r="S4459" s="58"/>
      <c r="V4459" s="58"/>
    </row>
    <row r="4460" spans="19:22">
      <c r="S4460" s="58"/>
      <c r="V4460" s="58"/>
    </row>
    <row r="4461" spans="19:22">
      <c r="S4461" s="58"/>
      <c r="V4461" s="58"/>
    </row>
    <row r="4462" spans="19:22">
      <c r="S4462" s="58"/>
      <c r="V4462" s="58"/>
    </row>
    <row r="4463" spans="19:22">
      <c r="S4463" s="58"/>
      <c r="V4463" s="58"/>
    </row>
    <row r="4464" spans="19:22">
      <c r="S4464" s="58"/>
      <c r="V4464" s="58"/>
    </row>
    <row r="4465" spans="19:22">
      <c r="S4465" s="58"/>
      <c r="V4465" s="58"/>
    </row>
    <row r="4466" spans="19:22">
      <c r="S4466" s="58"/>
      <c r="V4466" s="58"/>
    </row>
    <row r="4467" spans="19:22">
      <c r="S4467" s="58"/>
      <c r="V4467" s="58"/>
    </row>
    <row r="4468" spans="19:22">
      <c r="S4468" s="58"/>
      <c r="V4468" s="58"/>
    </row>
    <row r="4469" spans="19:22">
      <c r="S4469" s="58"/>
      <c r="V4469" s="58"/>
    </row>
    <row r="4470" spans="19:22">
      <c r="S4470" s="58"/>
      <c r="V4470" s="58"/>
    </row>
    <row r="4471" spans="19:22">
      <c r="S4471" s="58"/>
      <c r="V4471" s="58"/>
    </row>
    <row r="4472" spans="19:22">
      <c r="S4472" s="58"/>
      <c r="V4472" s="58"/>
    </row>
    <row r="4473" spans="19:22">
      <c r="S4473" s="58"/>
      <c r="V4473" s="58"/>
    </row>
    <row r="4474" spans="19:22">
      <c r="S4474" s="58"/>
      <c r="V4474" s="58"/>
    </row>
    <row r="4475" spans="19:22">
      <c r="S4475" s="58"/>
      <c r="V4475" s="58"/>
    </row>
    <row r="4476" spans="19:22">
      <c r="S4476" s="58"/>
      <c r="V4476" s="58"/>
    </row>
    <row r="4477" spans="19:22">
      <c r="S4477" s="58"/>
      <c r="V4477" s="58"/>
    </row>
    <row r="4478" spans="19:22">
      <c r="S4478" s="58"/>
      <c r="V4478" s="58"/>
    </row>
    <row r="4479" spans="19:22">
      <c r="S4479" s="58"/>
      <c r="V4479" s="58"/>
    </row>
    <row r="4480" spans="19:22">
      <c r="S4480" s="58"/>
      <c r="V4480" s="58"/>
    </row>
    <row r="4481" spans="19:22">
      <c r="S4481" s="58"/>
      <c r="V4481" s="58"/>
    </row>
    <row r="4482" spans="19:22">
      <c r="S4482" s="58"/>
      <c r="V4482" s="58"/>
    </row>
    <row r="4483" spans="19:22">
      <c r="S4483" s="58"/>
      <c r="V4483" s="58"/>
    </row>
    <row r="4484" spans="19:22">
      <c r="S4484" s="58"/>
      <c r="V4484" s="58"/>
    </row>
    <row r="4485" spans="19:22">
      <c r="S4485" s="58"/>
      <c r="V4485" s="58"/>
    </row>
    <row r="4486" spans="19:22">
      <c r="S4486" s="58"/>
      <c r="V4486" s="58"/>
    </row>
    <row r="4487" spans="19:22">
      <c r="S4487" s="58"/>
      <c r="V4487" s="58"/>
    </row>
    <row r="4488" spans="19:22">
      <c r="S4488" s="58"/>
      <c r="V4488" s="58"/>
    </row>
    <row r="4489" spans="19:22">
      <c r="S4489" s="58"/>
      <c r="V4489" s="58"/>
    </row>
    <row r="4490" spans="19:22">
      <c r="S4490" s="58"/>
      <c r="V4490" s="58"/>
    </row>
    <row r="4491" spans="19:22">
      <c r="S4491" s="58"/>
      <c r="V4491" s="58"/>
    </row>
    <row r="4492" spans="19:22">
      <c r="S4492" s="58"/>
      <c r="V4492" s="58"/>
    </row>
    <row r="4493" spans="19:22">
      <c r="S4493" s="58"/>
      <c r="V4493" s="58"/>
    </row>
    <row r="4494" spans="19:22">
      <c r="S4494" s="58"/>
      <c r="V4494" s="58"/>
    </row>
    <row r="4495" spans="19:22">
      <c r="S4495" s="58"/>
      <c r="V4495" s="58"/>
    </row>
    <row r="4496" spans="19:22">
      <c r="S4496" s="58"/>
      <c r="V4496" s="58"/>
    </row>
    <row r="4497" spans="19:22">
      <c r="S4497" s="58"/>
      <c r="V4497" s="58"/>
    </row>
    <row r="4498" spans="19:22">
      <c r="S4498" s="58"/>
      <c r="V4498" s="58"/>
    </row>
    <row r="4499" spans="19:22">
      <c r="S4499" s="58"/>
      <c r="V4499" s="58"/>
    </row>
    <row r="4500" spans="19:22">
      <c r="S4500" s="58"/>
      <c r="V4500" s="58"/>
    </row>
    <row r="4501" spans="19:22">
      <c r="S4501" s="58"/>
      <c r="V4501" s="58"/>
    </row>
    <row r="4502" spans="19:22">
      <c r="S4502" s="58"/>
      <c r="V4502" s="58"/>
    </row>
    <row r="4503" spans="19:22">
      <c r="S4503" s="58"/>
      <c r="V4503" s="58"/>
    </row>
    <row r="4504" spans="19:22">
      <c r="S4504" s="58"/>
      <c r="V4504" s="58"/>
    </row>
    <row r="4505" spans="19:22">
      <c r="S4505" s="58"/>
      <c r="V4505" s="58"/>
    </row>
    <row r="4506" spans="19:22">
      <c r="S4506" s="58"/>
      <c r="V4506" s="58"/>
    </row>
    <row r="4507" spans="19:22">
      <c r="S4507" s="58"/>
      <c r="V4507" s="58"/>
    </row>
    <row r="4508" spans="19:22">
      <c r="S4508" s="58"/>
      <c r="V4508" s="58"/>
    </row>
    <row r="4509" spans="19:22">
      <c r="S4509" s="58"/>
      <c r="V4509" s="58"/>
    </row>
    <row r="4510" spans="19:22">
      <c r="S4510" s="58"/>
      <c r="V4510" s="58"/>
    </row>
    <row r="4511" spans="19:22">
      <c r="S4511" s="58"/>
      <c r="V4511" s="58"/>
    </row>
    <row r="4512" spans="19:22">
      <c r="S4512" s="58"/>
      <c r="V4512" s="58"/>
    </row>
    <row r="4513" spans="19:22">
      <c r="S4513" s="58"/>
      <c r="V4513" s="58"/>
    </row>
    <row r="4514" spans="19:22">
      <c r="S4514" s="58"/>
      <c r="V4514" s="58"/>
    </row>
    <row r="4515" spans="19:22">
      <c r="S4515" s="58"/>
      <c r="V4515" s="58"/>
    </row>
    <row r="4516" spans="19:22">
      <c r="S4516" s="58"/>
      <c r="V4516" s="58"/>
    </row>
    <row r="4517" spans="19:22">
      <c r="S4517" s="58"/>
      <c r="V4517" s="58"/>
    </row>
    <row r="4518" spans="19:22">
      <c r="S4518" s="58"/>
      <c r="V4518" s="58"/>
    </row>
    <row r="4519" spans="19:22">
      <c r="S4519" s="58"/>
      <c r="V4519" s="58"/>
    </row>
    <row r="4520" spans="19:22">
      <c r="S4520" s="58"/>
      <c r="V4520" s="58"/>
    </row>
    <row r="4521" spans="19:22">
      <c r="S4521" s="58"/>
      <c r="V4521" s="58"/>
    </row>
    <row r="4522" spans="19:22">
      <c r="S4522" s="58"/>
      <c r="V4522" s="58"/>
    </row>
    <row r="4523" spans="19:22">
      <c r="S4523" s="58"/>
      <c r="V4523" s="58"/>
    </row>
    <row r="4524" spans="19:22">
      <c r="S4524" s="58"/>
      <c r="V4524" s="58"/>
    </row>
    <row r="4525" spans="19:22">
      <c r="S4525" s="58"/>
      <c r="V4525" s="58"/>
    </row>
    <row r="4526" spans="19:22">
      <c r="S4526" s="58"/>
      <c r="V4526" s="58"/>
    </row>
    <row r="4527" spans="19:22">
      <c r="S4527" s="58"/>
      <c r="V4527" s="58"/>
    </row>
    <row r="4528" spans="19:22">
      <c r="S4528" s="58"/>
      <c r="V4528" s="58"/>
    </row>
    <row r="4529" spans="19:22">
      <c r="S4529" s="58"/>
      <c r="V4529" s="58"/>
    </row>
    <row r="4530" spans="19:22">
      <c r="S4530" s="58"/>
      <c r="V4530" s="58"/>
    </row>
    <row r="4531" spans="19:22">
      <c r="S4531" s="58"/>
      <c r="V4531" s="58"/>
    </row>
    <row r="4532" spans="19:22">
      <c r="S4532" s="58"/>
      <c r="V4532" s="58"/>
    </row>
    <row r="4533" spans="19:22">
      <c r="S4533" s="58"/>
      <c r="V4533" s="58"/>
    </row>
    <row r="4534" spans="19:22">
      <c r="S4534" s="58"/>
      <c r="V4534" s="58"/>
    </row>
    <row r="4535" spans="19:22">
      <c r="S4535" s="58"/>
      <c r="V4535" s="58"/>
    </row>
    <row r="4536" spans="19:22">
      <c r="S4536" s="58"/>
      <c r="V4536" s="58"/>
    </row>
    <row r="4537" spans="19:22">
      <c r="S4537" s="58"/>
      <c r="V4537" s="58"/>
    </row>
    <row r="4538" spans="19:22">
      <c r="S4538" s="58"/>
      <c r="V4538" s="58"/>
    </row>
    <row r="4539" spans="19:22">
      <c r="S4539" s="58"/>
      <c r="V4539" s="58"/>
    </row>
    <row r="4540" spans="19:22">
      <c r="S4540" s="58"/>
      <c r="V4540" s="58"/>
    </row>
    <row r="4541" spans="19:22">
      <c r="S4541" s="58"/>
      <c r="V4541" s="58"/>
    </row>
    <row r="4542" spans="19:22">
      <c r="S4542" s="58"/>
      <c r="V4542" s="58"/>
    </row>
    <row r="4543" spans="19:22">
      <c r="S4543" s="58"/>
      <c r="V4543" s="58"/>
    </row>
    <row r="4544" spans="19:22">
      <c r="S4544" s="58"/>
      <c r="V4544" s="58"/>
    </row>
    <row r="4545" spans="19:22">
      <c r="S4545" s="58"/>
      <c r="V4545" s="58"/>
    </row>
    <row r="4546" spans="19:22">
      <c r="S4546" s="58"/>
      <c r="V4546" s="58"/>
    </row>
    <row r="4547" spans="19:22">
      <c r="S4547" s="58"/>
      <c r="V4547" s="58"/>
    </row>
    <row r="4548" spans="19:22">
      <c r="S4548" s="58"/>
      <c r="V4548" s="58"/>
    </row>
    <row r="4549" spans="19:22">
      <c r="S4549" s="58"/>
      <c r="V4549" s="58"/>
    </row>
    <row r="4550" spans="19:22">
      <c r="S4550" s="58"/>
      <c r="V4550" s="58"/>
    </row>
    <row r="4551" spans="19:22">
      <c r="S4551" s="58"/>
      <c r="V4551" s="58"/>
    </row>
    <row r="4552" spans="19:22">
      <c r="S4552" s="58"/>
      <c r="V4552" s="58"/>
    </row>
    <row r="4553" spans="19:22">
      <c r="S4553" s="58"/>
      <c r="V4553" s="58"/>
    </row>
    <row r="4554" spans="19:22">
      <c r="S4554" s="58"/>
      <c r="V4554" s="58"/>
    </row>
    <row r="4555" spans="19:22">
      <c r="S4555" s="58"/>
      <c r="V4555" s="58"/>
    </row>
    <row r="4556" spans="19:22">
      <c r="S4556" s="58"/>
      <c r="V4556" s="58"/>
    </row>
    <row r="4557" spans="19:22">
      <c r="S4557" s="58"/>
      <c r="V4557" s="58"/>
    </row>
    <row r="4558" spans="19:22">
      <c r="S4558" s="58"/>
      <c r="V4558" s="58"/>
    </row>
    <row r="4559" spans="19:22">
      <c r="S4559" s="58"/>
      <c r="V4559" s="58"/>
    </row>
    <row r="4560" spans="19:22">
      <c r="S4560" s="58"/>
      <c r="V4560" s="58"/>
    </row>
    <row r="4561" spans="19:22">
      <c r="S4561" s="58"/>
      <c r="V4561" s="58"/>
    </row>
    <row r="4562" spans="19:22">
      <c r="S4562" s="58"/>
      <c r="V4562" s="58"/>
    </row>
    <row r="4563" spans="19:22">
      <c r="S4563" s="58"/>
      <c r="V4563" s="58"/>
    </row>
    <row r="4564" spans="19:22">
      <c r="S4564" s="58"/>
      <c r="V4564" s="58"/>
    </row>
    <row r="4565" spans="19:22">
      <c r="S4565" s="58"/>
      <c r="V4565" s="58"/>
    </row>
    <row r="4566" spans="19:22">
      <c r="S4566" s="58"/>
      <c r="V4566" s="58"/>
    </row>
    <row r="4567" spans="19:22">
      <c r="S4567" s="58"/>
      <c r="V4567" s="58"/>
    </row>
    <row r="4568" spans="19:22">
      <c r="S4568" s="58"/>
      <c r="V4568" s="58"/>
    </row>
    <row r="4569" spans="19:22">
      <c r="S4569" s="58"/>
      <c r="V4569" s="58"/>
    </row>
    <row r="4570" spans="19:22">
      <c r="S4570" s="58"/>
      <c r="V4570" s="58"/>
    </row>
    <row r="4571" spans="19:22">
      <c r="S4571" s="58"/>
      <c r="V4571" s="58"/>
    </row>
    <row r="4572" spans="19:22">
      <c r="S4572" s="58"/>
      <c r="V4572" s="58"/>
    </row>
    <row r="4573" spans="19:22">
      <c r="S4573" s="58"/>
      <c r="V4573" s="58"/>
    </row>
    <row r="4574" spans="19:22">
      <c r="S4574" s="58"/>
      <c r="V4574" s="58"/>
    </row>
    <row r="4575" spans="19:22">
      <c r="S4575" s="58"/>
      <c r="V4575" s="58"/>
    </row>
    <row r="4576" spans="19:22">
      <c r="S4576" s="58"/>
      <c r="V4576" s="58"/>
    </row>
    <row r="4577" spans="19:22">
      <c r="S4577" s="58"/>
      <c r="V4577" s="58"/>
    </row>
    <row r="4578" spans="19:22">
      <c r="S4578" s="58"/>
      <c r="V4578" s="58"/>
    </row>
    <row r="4579" spans="19:22">
      <c r="S4579" s="58"/>
      <c r="V4579" s="58"/>
    </row>
    <row r="4580" spans="19:22">
      <c r="S4580" s="58"/>
      <c r="V4580" s="58"/>
    </row>
    <row r="4581" spans="19:22">
      <c r="S4581" s="58"/>
      <c r="V4581" s="58"/>
    </row>
    <row r="4582" spans="19:22">
      <c r="S4582" s="58"/>
      <c r="V4582" s="58"/>
    </row>
    <row r="4583" spans="19:22">
      <c r="S4583" s="58"/>
      <c r="V4583" s="58"/>
    </row>
    <row r="4584" spans="19:22">
      <c r="S4584" s="58"/>
      <c r="V4584" s="58"/>
    </row>
    <row r="4585" spans="19:22">
      <c r="S4585" s="58"/>
      <c r="V4585" s="58"/>
    </row>
    <row r="4586" spans="19:22">
      <c r="S4586" s="58"/>
      <c r="V4586" s="58"/>
    </row>
    <row r="4587" spans="19:22">
      <c r="S4587" s="58"/>
      <c r="V4587" s="58"/>
    </row>
    <row r="4588" spans="19:22">
      <c r="S4588" s="58"/>
      <c r="V4588" s="58"/>
    </row>
    <row r="4589" spans="19:22">
      <c r="S4589" s="58"/>
      <c r="V4589" s="58"/>
    </row>
    <row r="4590" spans="19:22">
      <c r="S4590" s="58"/>
      <c r="V4590" s="58"/>
    </row>
    <row r="4591" spans="19:22">
      <c r="S4591" s="58"/>
      <c r="V4591" s="58"/>
    </row>
    <row r="4592" spans="19:22">
      <c r="S4592" s="58"/>
      <c r="V4592" s="58"/>
    </row>
    <row r="4593" spans="19:22">
      <c r="S4593" s="58"/>
      <c r="V4593" s="58"/>
    </row>
    <row r="4594" spans="19:22">
      <c r="S4594" s="58"/>
      <c r="V4594" s="58"/>
    </row>
    <row r="4595" spans="19:22">
      <c r="S4595" s="58"/>
      <c r="V4595" s="58"/>
    </row>
    <row r="4596" spans="19:22">
      <c r="S4596" s="58"/>
      <c r="V4596" s="58"/>
    </row>
    <row r="4597" spans="19:22">
      <c r="S4597" s="58"/>
      <c r="V4597" s="58"/>
    </row>
    <row r="4598" spans="19:22">
      <c r="S4598" s="58"/>
      <c r="V4598" s="58"/>
    </row>
    <row r="4599" spans="19:22">
      <c r="S4599" s="58"/>
      <c r="V4599" s="58"/>
    </row>
    <row r="4600" spans="19:22">
      <c r="S4600" s="58"/>
      <c r="V4600" s="58"/>
    </row>
    <row r="4601" spans="19:22">
      <c r="S4601" s="58"/>
      <c r="V4601" s="58"/>
    </row>
    <row r="4602" spans="19:22">
      <c r="S4602" s="58"/>
      <c r="V4602" s="58"/>
    </row>
    <row r="4603" spans="19:22">
      <c r="S4603" s="58"/>
      <c r="V4603" s="58"/>
    </row>
    <row r="4604" spans="19:22">
      <c r="S4604" s="58"/>
      <c r="V4604" s="58"/>
    </row>
    <row r="4605" spans="19:22">
      <c r="S4605" s="58"/>
      <c r="V4605" s="58"/>
    </row>
    <row r="4606" spans="19:22">
      <c r="S4606" s="58"/>
      <c r="V4606" s="58"/>
    </row>
    <row r="4607" spans="19:22">
      <c r="S4607" s="58"/>
      <c r="V4607" s="58"/>
    </row>
    <row r="4608" spans="19:22">
      <c r="S4608" s="58"/>
      <c r="V4608" s="58"/>
    </row>
    <row r="4609" spans="19:22">
      <c r="S4609" s="58"/>
      <c r="V4609" s="58"/>
    </row>
    <row r="4610" spans="19:22">
      <c r="S4610" s="58"/>
      <c r="V4610" s="58"/>
    </row>
    <row r="4611" spans="19:22">
      <c r="S4611" s="58"/>
      <c r="V4611" s="58"/>
    </row>
    <row r="4612" spans="19:22">
      <c r="S4612" s="58"/>
      <c r="V4612" s="58"/>
    </row>
    <row r="4613" spans="19:22">
      <c r="S4613" s="58"/>
      <c r="V4613" s="58"/>
    </row>
    <row r="4614" spans="19:22">
      <c r="S4614" s="58"/>
      <c r="V4614" s="58"/>
    </row>
    <row r="4615" spans="19:22">
      <c r="S4615" s="58"/>
      <c r="V4615" s="58"/>
    </row>
    <row r="4616" spans="19:22">
      <c r="S4616" s="58"/>
      <c r="V4616" s="58"/>
    </row>
    <row r="4617" spans="19:22">
      <c r="S4617" s="58"/>
      <c r="V4617" s="58"/>
    </row>
    <row r="4618" spans="19:22">
      <c r="S4618" s="58"/>
      <c r="V4618" s="58"/>
    </row>
    <row r="4619" spans="19:22">
      <c r="S4619" s="58"/>
      <c r="V4619" s="58"/>
    </row>
    <row r="4620" spans="19:22">
      <c r="S4620" s="58"/>
      <c r="V4620" s="58"/>
    </row>
    <row r="4621" spans="19:22">
      <c r="S4621" s="58"/>
      <c r="V4621" s="58"/>
    </row>
    <row r="4622" spans="19:22">
      <c r="S4622" s="58"/>
      <c r="V4622" s="58"/>
    </row>
    <row r="4623" spans="19:22">
      <c r="S4623" s="58"/>
      <c r="V4623" s="58"/>
    </row>
    <row r="4624" spans="19:22">
      <c r="S4624" s="58"/>
      <c r="V4624" s="58"/>
    </row>
    <row r="4625" spans="19:22">
      <c r="S4625" s="58"/>
      <c r="V4625" s="58"/>
    </row>
    <row r="4626" spans="19:22">
      <c r="S4626" s="58"/>
      <c r="V4626" s="58"/>
    </row>
    <row r="4627" spans="19:22">
      <c r="S4627" s="58"/>
      <c r="V4627" s="58"/>
    </row>
    <row r="4628" spans="19:22">
      <c r="S4628" s="58"/>
      <c r="V4628" s="58"/>
    </row>
    <row r="4629" spans="19:22">
      <c r="S4629" s="58"/>
      <c r="V4629" s="58"/>
    </row>
    <row r="4630" spans="19:22">
      <c r="S4630" s="58"/>
      <c r="V4630" s="58"/>
    </row>
    <row r="4631" spans="19:22">
      <c r="S4631" s="58"/>
      <c r="V4631" s="58"/>
    </row>
    <row r="4632" spans="19:22">
      <c r="S4632" s="58"/>
      <c r="V4632" s="58"/>
    </row>
    <row r="4633" spans="19:22">
      <c r="S4633" s="58"/>
      <c r="V4633" s="58"/>
    </row>
    <row r="4634" spans="19:22">
      <c r="S4634" s="58"/>
      <c r="V4634" s="58"/>
    </row>
    <row r="4635" spans="19:22">
      <c r="S4635" s="58"/>
      <c r="V4635" s="58"/>
    </row>
    <row r="4636" spans="19:22">
      <c r="S4636" s="58"/>
      <c r="V4636" s="58"/>
    </row>
    <row r="4637" spans="19:22">
      <c r="S4637" s="58"/>
      <c r="V4637" s="58"/>
    </row>
    <row r="4638" spans="19:22">
      <c r="S4638" s="58"/>
      <c r="V4638" s="58"/>
    </row>
    <row r="4639" spans="19:22">
      <c r="S4639" s="58"/>
      <c r="V4639" s="58"/>
    </row>
    <row r="4640" spans="19:22">
      <c r="S4640" s="58"/>
      <c r="V4640" s="58"/>
    </row>
    <row r="4641" spans="19:22">
      <c r="S4641" s="58"/>
      <c r="V4641" s="58"/>
    </row>
    <row r="4642" spans="19:22">
      <c r="S4642" s="58"/>
      <c r="V4642" s="58"/>
    </row>
    <row r="4643" spans="19:22">
      <c r="S4643" s="58"/>
      <c r="V4643" s="58"/>
    </row>
    <row r="4644" spans="19:22">
      <c r="S4644" s="58"/>
      <c r="V4644" s="58"/>
    </row>
    <row r="4645" spans="19:22">
      <c r="S4645" s="58"/>
      <c r="V4645" s="58"/>
    </row>
    <row r="4646" spans="19:22">
      <c r="S4646" s="58"/>
      <c r="V4646" s="58"/>
    </row>
    <row r="4647" spans="19:22">
      <c r="S4647" s="58"/>
      <c r="V4647" s="58"/>
    </row>
    <row r="4648" spans="19:22">
      <c r="S4648" s="58"/>
      <c r="V4648" s="58"/>
    </row>
    <row r="4649" spans="19:22">
      <c r="S4649" s="58"/>
      <c r="V4649" s="58"/>
    </row>
    <row r="4650" spans="19:22">
      <c r="S4650" s="58"/>
      <c r="V4650" s="58"/>
    </row>
    <row r="4651" spans="19:22">
      <c r="S4651" s="58"/>
      <c r="V4651" s="58"/>
    </row>
    <row r="4652" spans="19:22">
      <c r="S4652" s="58"/>
      <c r="V4652" s="58"/>
    </row>
    <row r="4653" spans="19:22">
      <c r="S4653" s="58"/>
      <c r="V4653" s="58"/>
    </row>
    <row r="4654" spans="19:22">
      <c r="S4654" s="58"/>
      <c r="V4654" s="58"/>
    </row>
    <row r="4655" spans="19:22">
      <c r="S4655" s="58"/>
      <c r="V4655" s="58"/>
    </row>
    <row r="4656" spans="19:22">
      <c r="S4656" s="58"/>
      <c r="V4656" s="58"/>
    </row>
    <row r="4657" spans="19:22">
      <c r="S4657" s="58"/>
      <c r="V4657" s="58"/>
    </row>
    <row r="4658" spans="19:22">
      <c r="S4658" s="58"/>
      <c r="V4658" s="58"/>
    </row>
    <row r="4659" spans="19:22">
      <c r="S4659" s="58"/>
      <c r="V4659" s="58"/>
    </row>
    <row r="4660" spans="19:22">
      <c r="S4660" s="58"/>
      <c r="V4660" s="58"/>
    </row>
    <row r="4661" spans="19:22">
      <c r="S4661" s="58"/>
      <c r="V4661" s="58"/>
    </row>
    <row r="4662" spans="19:22">
      <c r="S4662" s="58"/>
      <c r="V4662" s="58"/>
    </row>
    <row r="4663" spans="19:22">
      <c r="S4663" s="58"/>
      <c r="V4663" s="58"/>
    </row>
    <row r="4664" spans="19:22">
      <c r="S4664" s="58"/>
      <c r="V4664" s="58"/>
    </row>
    <row r="4665" spans="19:22">
      <c r="S4665" s="58"/>
      <c r="V4665" s="58"/>
    </row>
    <row r="4666" spans="19:22">
      <c r="S4666" s="58"/>
      <c r="V4666" s="58"/>
    </row>
    <row r="4667" spans="19:22">
      <c r="S4667" s="58"/>
      <c r="V4667" s="58"/>
    </row>
    <row r="4668" spans="19:22">
      <c r="S4668" s="58"/>
      <c r="V4668" s="58"/>
    </row>
    <row r="4669" spans="19:22">
      <c r="S4669" s="58"/>
      <c r="V4669" s="58"/>
    </row>
    <row r="4670" spans="19:22">
      <c r="S4670" s="58"/>
      <c r="V4670" s="58"/>
    </row>
    <row r="4671" spans="19:22">
      <c r="S4671" s="58"/>
      <c r="V4671" s="58"/>
    </row>
    <row r="4672" spans="19:22">
      <c r="S4672" s="58"/>
      <c r="V4672" s="58"/>
    </row>
    <row r="4673" spans="19:22">
      <c r="S4673" s="58"/>
      <c r="V4673" s="58"/>
    </row>
    <row r="4674" spans="19:22">
      <c r="S4674" s="58"/>
      <c r="V4674" s="58"/>
    </row>
    <row r="4675" spans="19:22">
      <c r="S4675" s="58"/>
      <c r="V4675" s="58"/>
    </row>
    <row r="4676" spans="19:22">
      <c r="S4676" s="58"/>
      <c r="V4676" s="58"/>
    </row>
    <row r="4677" spans="19:22">
      <c r="S4677" s="58"/>
      <c r="V4677" s="58"/>
    </row>
    <row r="4678" spans="19:22">
      <c r="S4678" s="58"/>
      <c r="V4678" s="58"/>
    </row>
    <row r="4679" spans="19:22">
      <c r="S4679" s="58"/>
      <c r="V4679" s="58"/>
    </row>
    <row r="4680" spans="19:22">
      <c r="S4680" s="58"/>
      <c r="V4680" s="58"/>
    </row>
    <row r="4681" spans="19:22">
      <c r="S4681" s="58"/>
      <c r="V4681" s="58"/>
    </row>
    <row r="4682" spans="19:22">
      <c r="S4682" s="58"/>
      <c r="V4682" s="58"/>
    </row>
    <row r="4683" spans="19:22">
      <c r="S4683" s="58"/>
      <c r="V4683" s="58"/>
    </row>
    <row r="4684" spans="19:22">
      <c r="S4684" s="58"/>
      <c r="V4684" s="58"/>
    </row>
    <row r="4685" spans="19:22">
      <c r="S4685" s="58"/>
      <c r="V4685" s="58"/>
    </row>
    <row r="4686" spans="19:22">
      <c r="S4686" s="58"/>
      <c r="V4686" s="58"/>
    </row>
    <row r="4687" spans="19:22">
      <c r="S4687" s="58"/>
      <c r="V4687" s="58"/>
    </row>
    <row r="4688" spans="19:22">
      <c r="S4688" s="58"/>
      <c r="V4688" s="58"/>
    </row>
    <row r="4689" spans="19:22">
      <c r="S4689" s="58"/>
      <c r="V4689" s="58"/>
    </row>
    <row r="4690" spans="19:22">
      <c r="S4690" s="58"/>
      <c r="V4690" s="58"/>
    </row>
    <row r="4691" spans="19:22">
      <c r="S4691" s="58"/>
      <c r="V4691" s="58"/>
    </row>
    <row r="4692" spans="19:22">
      <c r="S4692" s="58"/>
      <c r="V4692" s="58"/>
    </row>
    <row r="4693" spans="19:22">
      <c r="S4693" s="58"/>
      <c r="V4693" s="58"/>
    </row>
    <row r="4694" spans="19:22">
      <c r="S4694" s="58"/>
      <c r="V4694" s="58"/>
    </row>
    <row r="4695" spans="19:22">
      <c r="S4695" s="58"/>
      <c r="V4695" s="58"/>
    </row>
    <row r="4696" spans="19:22">
      <c r="S4696" s="58"/>
      <c r="V4696" s="58"/>
    </row>
    <row r="4697" spans="19:22">
      <c r="S4697" s="58"/>
      <c r="V4697" s="58"/>
    </row>
    <row r="4698" spans="19:22">
      <c r="S4698" s="58"/>
      <c r="V4698" s="58"/>
    </row>
    <row r="4699" spans="19:22">
      <c r="S4699" s="58"/>
      <c r="V4699" s="58"/>
    </row>
    <row r="4700" spans="19:22">
      <c r="S4700" s="58"/>
      <c r="V4700" s="58"/>
    </row>
    <row r="4701" spans="19:22">
      <c r="S4701" s="58"/>
      <c r="V4701" s="58"/>
    </row>
    <row r="4702" spans="19:22">
      <c r="S4702" s="58"/>
      <c r="V4702" s="58"/>
    </row>
    <row r="4703" spans="19:22">
      <c r="S4703" s="58"/>
      <c r="V4703" s="58"/>
    </row>
    <row r="4704" spans="19:22">
      <c r="S4704" s="58"/>
      <c r="V4704" s="58"/>
    </row>
    <row r="4705" spans="19:22">
      <c r="S4705" s="58"/>
      <c r="V4705" s="58"/>
    </row>
    <row r="4706" spans="19:22">
      <c r="S4706" s="58"/>
      <c r="V4706" s="58"/>
    </row>
    <row r="4707" spans="19:22">
      <c r="S4707" s="58"/>
      <c r="V4707" s="58"/>
    </row>
    <row r="4708" spans="19:22">
      <c r="S4708" s="58"/>
      <c r="V4708" s="58"/>
    </row>
    <row r="4709" spans="19:22">
      <c r="S4709" s="58"/>
      <c r="V4709" s="58"/>
    </row>
    <row r="4710" spans="19:22">
      <c r="S4710" s="58"/>
      <c r="V4710" s="58"/>
    </row>
    <row r="4711" spans="19:22">
      <c r="S4711" s="58"/>
      <c r="V4711" s="58"/>
    </row>
    <row r="4712" spans="19:22">
      <c r="S4712" s="58"/>
      <c r="V4712" s="58"/>
    </row>
    <row r="4713" spans="19:22">
      <c r="S4713" s="58"/>
      <c r="V4713" s="58"/>
    </row>
    <row r="4714" spans="19:22">
      <c r="S4714" s="58"/>
      <c r="V4714" s="58"/>
    </row>
    <row r="4715" spans="19:22">
      <c r="S4715" s="58"/>
      <c r="V4715" s="58"/>
    </row>
    <row r="4716" spans="19:22">
      <c r="S4716" s="58"/>
      <c r="V4716" s="58"/>
    </row>
    <row r="4717" spans="19:22">
      <c r="S4717" s="58"/>
      <c r="V4717" s="58"/>
    </row>
    <row r="4718" spans="19:22">
      <c r="S4718" s="58"/>
      <c r="V4718" s="58"/>
    </row>
    <row r="4719" spans="19:22">
      <c r="S4719" s="58"/>
      <c r="V4719" s="58"/>
    </row>
    <row r="4720" spans="19:22">
      <c r="S4720" s="58"/>
      <c r="V4720" s="58"/>
    </row>
    <row r="4721" spans="19:22">
      <c r="S4721" s="58"/>
      <c r="V4721" s="58"/>
    </row>
    <row r="4722" spans="19:22">
      <c r="S4722" s="58"/>
      <c r="V4722" s="58"/>
    </row>
    <row r="4723" spans="19:22">
      <c r="S4723" s="58"/>
      <c r="V4723" s="58"/>
    </row>
    <row r="4724" spans="19:22">
      <c r="S4724" s="58"/>
      <c r="V4724" s="58"/>
    </row>
    <row r="4725" spans="19:22">
      <c r="S4725" s="58"/>
      <c r="V4725" s="58"/>
    </row>
    <row r="4726" spans="19:22">
      <c r="S4726" s="58"/>
      <c r="V4726" s="58"/>
    </row>
    <row r="4727" spans="19:22">
      <c r="S4727" s="58"/>
      <c r="V4727" s="58"/>
    </row>
    <row r="4728" spans="19:22">
      <c r="S4728" s="58"/>
      <c r="V4728" s="58"/>
    </row>
    <row r="4729" spans="19:22">
      <c r="S4729" s="58"/>
      <c r="V4729" s="58"/>
    </row>
    <row r="4730" spans="19:22">
      <c r="S4730" s="58"/>
      <c r="V4730" s="58"/>
    </row>
    <row r="4731" spans="19:22">
      <c r="S4731" s="58"/>
      <c r="V4731" s="58"/>
    </row>
    <row r="4732" spans="19:22">
      <c r="S4732" s="58"/>
      <c r="V4732" s="58"/>
    </row>
    <row r="4733" spans="19:22">
      <c r="S4733" s="58"/>
      <c r="V4733" s="58"/>
    </row>
    <row r="4734" spans="19:22">
      <c r="S4734" s="58"/>
      <c r="V4734" s="58"/>
    </row>
    <row r="4735" spans="19:22">
      <c r="S4735" s="58"/>
      <c r="V4735" s="58"/>
    </row>
    <row r="4736" spans="19:22">
      <c r="S4736" s="58"/>
      <c r="V4736" s="58"/>
    </row>
    <row r="4737" spans="19:22">
      <c r="S4737" s="58"/>
      <c r="V4737" s="58"/>
    </row>
    <row r="4738" spans="19:22">
      <c r="S4738" s="58"/>
      <c r="V4738" s="58"/>
    </row>
    <row r="4739" spans="19:22">
      <c r="S4739" s="58"/>
      <c r="V4739" s="58"/>
    </row>
    <row r="4740" spans="19:22">
      <c r="S4740" s="58"/>
      <c r="V4740" s="58"/>
    </row>
    <row r="4741" spans="19:22">
      <c r="S4741" s="58"/>
      <c r="V4741" s="58"/>
    </row>
    <row r="4742" spans="19:22">
      <c r="S4742" s="58"/>
      <c r="V4742" s="58"/>
    </row>
    <row r="4743" spans="19:22">
      <c r="S4743" s="58"/>
      <c r="V4743" s="58"/>
    </row>
    <row r="4744" spans="19:22">
      <c r="S4744" s="58"/>
      <c r="V4744" s="58"/>
    </row>
    <row r="4745" spans="19:22">
      <c r="S4745" s="58"/>
      <c r="V4745" s="58"/>
    </row>
    <row r="4746" spans="19:22">
      <c r="S4746" s="58"/>
      <c r="V4746" s="58"/>
    </row>
    <row r="4747" spans="19:22">
      <c r="S4747" s="58"/>
      <c r="V4747" s="58"/>
    </row>
    <row r="4748" spans="19:22">
      <c r="S4748" s="58"/>
      <c r="V4748" s="58"/>
    </row>
    <row r="4749" spans="19:22">
      <c r="S4749" s="58"/>
      <c r="V4749" s="58"/>
    </row>
    <row r="4750" spans="19:22">
      <c r="S4750" s="58"/>
      <c r="V4750" s="58"/>
    </row>
    <row r="4751" spans="19:22">
      <c r="S4751" s="58"/>
      <c r="V4751" s="58"/>
    </row>
    <row r="4752" spans="19:22">
      <c r="S4752" s="58"/>
      <c r="V4752" s="58"/>
    </row>
    <row r="4753" spans="19:22">
      <c r="S4753" s="58"/>
      <c r="V4753" s="58"/>
    </row>
    <row r="4754" spans="19:22">
      <c r="S4754" s="58"/>
      <c r="V4754" s="58"/>
    </row>
    <row r="4755" spans="19:22">
      <c r="S4755" s="58"/>
      <c r="V4755" s="58"/>
    </row>
    <row r="4756" spans="19:22">
      <c r="S4756" s="58"/>
      <c r="V4756" s="58"/>
    </row>
    <row r="4757" spans="19:22">
      <c r="S4757" s="58"/>
      <c r="V4757" s="58"/>
    </row>
    <row r="4758" spans="19:22">
      <c r="S4758" s="58"/>
      <c r="V4758" s="58"/>
    </row>
    <row r="4759" spans="19:22">
      <c r="S4759" s="58"/>
      <c r="V4759" s="58"/>
    </row>
    <row r="4760" spans="19:22">
      <c r="S4760" s="58"/>
      <c r="V4760" s="58"/>
    </row>
    <row r="4761" spans="19:22">
      <c r="S4761" s="58"/>
      <c r="V4761" s="58"/>
    </row>
    <row r="4762" spans="19:22">
      <c r="S4762" s="58"/>
      <c r="V4762" s="58"/>
    </row>
    <row r="4763" spans="19:22">
      <c r="S4763" s="58"/>
      <c r="V4763" s="58"/>
    </row>
    <row r="4764" spans="19:22">
      <c r="S4764" s="58"/>
      <c r="V4764" s="58"/>
    </row>
    <row r="4765" spans="19:22">
      <c r="S4765" s="58"/>
      <c r="V4765" s="58"/>
    </row>
    <row r="4766" spans="19:22">
      <c r="S4766" s="58"/>
      <c r="V4766" s="58"/>
    </row>
    <row r="4767" spans="19:22">
      <c r="S4767" s="58"/>
      <c r="V4767" s="58"/>
    </row>
    <row r="4768" spans="19:22">
      <c r="S4768" s="58"/>
      <c r="V4768" s="58"/>
    </row>
    <row r="4769" spans="19:22">
      <c r="S4769" s="58"/>
      <c r="V4769" s="58"/>
    </row>
    <row r="4770" spans="19:22">
      <c r="S4770" s="58"/>
      <c r="V4770" s="58"/>
    </row>
    <row r="4771" spans="19:22">
      <c r="S4771" s="58"/>
      <c r="V4771" s="58"/>
    </row>
    <row r="4772" spans="19:22">
      <c r="S4772" s="58"/>
      <c r="V4772" s="58"/>
    </row>
    <row r="4773" spans="19:22">
      <c r="S4773" s="58"/>
      <c r="V4773" s="58"/>
    </row>
    <row r="4774" spans="19:22">
      <c r="S4774" s="58"/>
      <c r="V4774" s="58"/>
    </row>
    <row r="4775" spans="19:22">
      <c r="S4775" s="58"/>
      <c r="V4775" s="58"/>
    </row>
    <row r="4776" spans="19:22">
      <c r="S4776" s="58"/>
      <c r="V4776" s="58"/>
    </row>
    <row r="4777" spans="19:22">
      <c r="S4777" s="58"/>
      <c r="V4777" s="58"/>
    </row>
    <row r="4778" spans="19:22">
      <c r="S4778" s="58"/>
      <c r="V4778" s="58"/>
    </row>
    <row r="4779" spans="19:22">
      <c r="S4779" s="58"/>
      <c r="V4779" s="58"/>
    </row>
    <row r="4780" spans="19:22">
      <c r="S4780" s="58"/>
      <c r="V4780" s="58"/>
    </row>
    <row r="4781" spans="19:22">
      <c r="S4781" s="58"/>
      <c r="V4781" s="58"/>
    </row>
    <row r="4782" spans="19:22">
      <c r="S4782" s="58"/>
      <c r="V4782" s="58"/>
    </row>
    <row r="4783" spans="19:22">
      <c r="S4783" s="58"/>
      <c r="V4783" s="58"/>
    </row>
    <row r="4784" spans="19:22">
      <c r="S4784" s="58"/>
      <c r="V4784" s="58"/>
    </row>
    <row r="4785" spans="19:22">
      <c r="S4785" s="58"/>
      <c r="V4785" s="58"/>
    </row>
    <row r="4786" spans="19:22">
      <c r="S4786" s="58"/>
      <c r="V4786" s="58"/>
    </row>
    <row r="4787" spans="19:22">
      <c r="S4787" s="58"/>
      <c r="V4787" s="58"/>
    </row>
    <row r="4788" spans="19:22">
      <c r="S4788" s="58"/>
      <c r="V4788" s="58"/>
    </row>
    <row r="4789" spans="19:22">
      <c r="S4789" s="58"/>
      <c r="V4789" s="58"/>
    </row>
    <row r="4790" spans="19:22">
      <c r="S4790" s="58"/>
      <c r="V4790" s="58"/>
    </row>
    <row r="4791" spans="19:22">
      <c r="S4791" s="58"/>
      <c r="V4791" s="58"/>
    </row>
    <row r="4792" spans="19:22">
      <c r="S4792" s="58"/>
      <c r="V4792" s="58"/>
    </row>
    <row r="4793" spans="19:22">
      <c r="S4793" s="58"/>
      <c r="V4793" s="58"/>
    </row>
    <row r="4794" spans="19:22">
      <c r="S4794" s="58"/>
      <c r="V4794" s="58"/>
    </row>
    <row r="4795" spans="19:22">
      <c r="S4795" s="58"/>
      <c r="V4795" s="58"/>
    </row>
    <row r="4796" spans="19:22">
      <c r="S4796" s="58"/>
      <c r="V4796" s="58"/>
    </row>
    <row r="4797" spans="19:22">
      <c r="S4797" s="58"/>
      <c r="V4797" s="58"/>
    </row>
    <row r="4798" spans="19:22">
      <c r="S4798" s="58"/>
      <c r="V4798" s="58"/>
    </row>
    <row r="4799" spans="19:22">
      <c r="S4799" s="58"/>
      <c r="V4799" s="58"/>
    </row>
    <row r="4800" spans="19:22">
      <c r="S4800" s="58"/>
      <c r="V4800" s="58"/>
    </row>
    <row r="4801" spans="19:22">
      <c r="S4801" s="58"/>
      <c r="V4801" s="58"/>
    </row>
    <row r="4802" spans="19:22">
      <c r="S4802" s="58"/>
      <c r="V4802" s="58"/>
    </row>
    <row r="4803" spans="19:22">
      <c r="S4803" s="58"/>
      <c r="V4803" s="58"/>
    </row>
    <row r="4804" spans="19:22">
      <c r="S4804" s="58"/>
      <c r="V4804" s="58"/>
    </row>
    <row r="4805" spans="19:22">
      <c r="S4805" s="58"/>
      <c r="V4805" s="58"/>
    </row>
    <row r="4806" spans="19:22">
      <c r="S4806" s="58"/>
      <c r="V4806" s="58"/>
    </row>
    <row r="4807" spans="19:22">
      <c r="S4807" s="58"/>
      <c r="V4807" s="58"/>
    </row>
    <row r="4808" spans="19:22">
      <c r="S4808" s="58"/>
      <c r="V4808" s="58"/>
    </row>
    <row r="4809" spans="19:22">
      <c r="S4809" s="58"/>
      <c r="V4809" s="58"/>
    </row>
    <row r="4810" spans="19:22">
      <c r="S4810" s="58"/>
      <c r="V4810" s="58"/>
    </row>
    <row r="4811" spans="19:22">
      <c r="S4811" s="58"/>
      <c r="V4811" s="58"/>
    </row>
    <row r="4812" spans="19:22">
      <c r="S4812" s="58"/>
      <c r="V4812" s="58"/>
    </row>
    <row r="4813" spans="19:22">
      <c r="S4813" s="58"/>
      <c r="V4813" s="58"/>
    </row>
    <row r="4814" spans="19:22">
      <c r="S4814" s="58"/>
      <c r="V4814" s="58"/>
    </row>
    <row r="4815" spans="19:22">
      <c r="S4815" s="58"/>
      <c r="V4815" s="58"/>
    </row>
    <row r="4816" spans="19:22">
      <c r="S4816" s="58"/>
      <c r="V4816" s="58"/>
    </row>
    <row r="4817" spans="19:22">
      <c r="S4817" s="58"/>
      <c r="V4817" s="58"/>
    </row>
    <row r="4818" spans="19:22">
      <c r="S4818" s="58"/>
      <c r="V4818" s="58"/>
    </row>
    <row r="4819" spans="19:22">
      <c r="S4819" s="58"/>
      <c r="V4819" s="58"/>
    </row>
    <row r="4820" spans="19:22">
      <c r="S4820" s="58"/>
      <c r="V4820" s="58"/>
    </row>
    <row r="4821" spans="19:22">
      <c r="S4821" s="58"/>
      <c r="V4821" s="58"/>
    </row>
    <row r="4822" spans="19:22">
      <c r="S4822" s="58"/>
      <c r="V4822" s="58"/>
    </row>
    <row r="4823" spans="19:22">
      <c r="S4823" s="58"/>
      <c r="V4823" s="58"/>
    </row>
    <row r="4824" spans="19:22">
      <c r="S4824" s="58"/>
      <c r="V4824" s="58"/>
    </row>
    <row r="4825" spans="19:22">
      <c r="S4825" s="58"/>
      <c r="V4825" s="58"/>
    </row>
    <row r="4826" spans="19:22">
      <c r="S4826" s="58"/>
      <c r="V4826" s="58"/>
    </row>
    <row r="4827" spans="19:22">
      <c r="S4827" s="58"/>
      <c r="V4827" s="58"/>
    </row>
    <row r="4828" spans="19:22">
      <c r="S4828" s="58"/>
      <c r="V4828" s="58"/>
    </row>
    <row r="4829" spans="19:22">
      <c r="S4829" s="58"/>
      <c r="V4829" s="58"/>
    </row>
    <row r="4830" spans="19:22">
      <c r="S4830" s="58"/>
      <c r="V4830" s="58"/>
    </row>
    <row r="4831" spans="19:22">
      <c r="S4831" s="58"/>
      <c r="V4831" s="58"/>
    </row>
    <row r="4832" spans="19:22">
      <c r="S4832" s="58"/>
      <c r="V4832" s="58"/>
    </row>
    <row r="4833" spans="19:22">
      <c r="S4833" s="58"/>
      <c r="V4833" s="58"/>
    </row>
    <row r="4834" spans="19:22">
      <c r="S4834" s="58"/>
      <c r="V4834" s="58"/>
    </row>
    <row r="4835" spans="19:22">
      <c r="S4835" s="58"/>
      <c r="V4835" s="58"/>
    </row>
    <row r="4836" spans="19:22">
      <c r="S4836" s="58"/>
      <c r="V4836" s="58"/>
    </row>
    <row r="4837" spans="19:22">
      <c r="S4837" s="58"/>
      <c r="V4837" s="58"/>
    </row>
    <row r="4838" spans="19:22">
      <c r="S4838" s="58"/>
      <c r="V4838" s="58"/>
    </row>
    <row r="4839" spans="19:22">
      <c r="S4839" s="58"/>
      <c r="V4839" s="58"/>
    </row>
    <row r="4840" spans="19:22">
      <c r="S4840" s="58"/>
      <c r="V4840" s="58"/>
    </row>
    <row r="4841" spans="19:22">
      <c r="S4841" s="58"/>
      <c r="V4841" s="58"/>
    </row>
    <row r="4842" spans="19:22">
      <c r="S4842" s="58"/>
      <c r="V4842" s="58"/>
    </row>
    <row r="4843" spans="19:22">
      <c r="S4843" s="58"/>
      <c r="V4843" s="58"/>
    </row>
    <row r="4844" spans="19:22">
      <c r="S4844" s="58"/>
      <c r="V4844" s="58"/>
    </row>
    <row r="4845" spans="19:22">
      <c r="S4845" s="58"/>
      <c r="V4845" s="58"/>
    </row>
    <row r="4846" spans="19:22">
      <c r="S4846" s="58"/>
      <c r="V4846" s="58"/>
    </row>
    <row r="4847" spans="19:22">
      <c r="S4847" s="58"/>
      <c r="V4847" s="58"/>
    </row>
    <row r="4848" spans="19:22">
      <c r="S4848" s="58"/>
      <c r="V4848" s="58"/>
    </row>
    <row r="4849" spans="19:22">
      <c r="S4849" s="58"/>
      <c r="V4849" s="58"/>
    </row>
    <row r="4850" spans="19:22">
      <c r="S4850" s="58"/>
      <c r="V4850" s="58"/>
    </row>
    <row r="4851" spans="19:22">
      <c r="S4851" s="58"/>
      <c r="V4851" s="58"/>
    </row>
    <row r="4852" spans="19:22">
      <c r="S4852" s="58"/>
      <c r="V4852" s="58"/>
    </row>
    <row r="4853" spans="19:22">
      <c r="S4853" s="58"/>
      <c r="V4853" s="58"/>
    </row>
    <row r="4854" spans="19:22">
      <c r="S4854" s="58"/>
      <c r="V4854" s="58"/>
    </row>
    <row r="4855" spans="19:22">
      <c r="S4855" s="58"/>
      <c r="V4855" s="58"/>
    </row>
    <row r="4856" spans="19:22">
      <c r="S4856" s="58"/>
      <c r="V4856" s="58"/>
    </row>
    <row r="4857" spans="19:22">
      <c r="S4857" s="58"/>
      <c r="V4857" s="58"/>
    </row>
    <row r="4858" spans="19:22">
      <c r="S4858" s="58"/>
      <c r="V4858" s="58"/>
    </row>
    <row r="4859" spans="19:22">
      <c r="S4859" s="58"/>
      <c r="V4859" s="58"/>
    </row>
    <row r="4860" spans="19:22">
      <c r="S4860" s="58"/>
      <c r="V4860" s="58"/>
    </row>
    <row r="4861" spans="19:22">
      <c r="S4861" s="58"/>
      <c r="V4861" s="58"/>
    </row>
    <row r="4862" spans="19:22">
      <c r="S4862" s="58"/>
      <c r="V4862" s="58"/>
    </row>
    <row r="4863" spans="19:22">
      <c r="S4863" s="58"/>
      <c r="V4863" s="58"/>
    </row>
    <row r="4864" spans="19:22">
      <c r="S4864" s="58"/>
      <c r="V4864" s="58"/>
    </row>
    <row r="4865" spans="19:22">
      <c r="S4865" s="58"/>
      <c r="V4865" s="58"/>
    </row>
    <row r="4866" spans="19:22">
      <c r="S4866" s="58"/>
      <c r="V4866" s="58"/>
    </row>
    <row r="4867" spans="19:22">
      <c r="S4867" s="58"/>
      <c r="V4867" s="58"/>
    </row>
    <row r="4868" spans="19:22">
      <c r="S4868" s="58"/>
      <c r="V4868" s="58"/>
    </row>
    <row r="4869" spans="19:22">
      <c r="S4869" s="58"/>
      <c r="V4869" s="58"/>
    </row>
    <row r="4870" spans="19:22">
      <c r="S4870" s="58"/>
      <c r="V4870" s="58"/>
    </row>
    <row r="4871" spans="19:22">
      <c r="S4871" s="58"/>
      <c r="V4871" s="58"/>
    </row>
    <row r="4872" spans="19:22">
      <c r="S4872" s="58"/>
      <c r="V4872" s="58"/>
    </row>
    <row r="4873" spans="19:22">
      <c r="S4873" s="58"/>
      <c r="V4873" s="58"/>
    </row>
    <row r="4874" spans="19:22">
      <c r="S4874" s="58"/>
      <c r="V4874" s="58"/>
    </row>
    <row r="4875" spans="19:22">
      <c r="S4875" s="58"/>
      <c r="V4875" s="58"/>
    </row>
    <row r="4876" spans="19:22">
      <c r="S4876" s="58"/>
      <c r="V4876" s="58"/>
    </row>
    <row r="4877" spans="19:22">
      <c r="S4877" s="58"/>
      <c r="V4877" s="58"/>
    </row>
    <row r="4878" spans="19:22">
      <c r="S4878" s="58"/>
      <c r="V4878" s="58"/>
    </row>
    <row r="4879" spans="19:22">
      <c r="S4879" s="58"/>
      <c r="V4879" s="58"/>
    </row>
    <row r="4880" spans="19:22">
      <c r="S4880" s="58"/>
      <c r="V4880" s="58"/>
    </row>
    <row r="4881" spans="19:22">
      <c r="S4881" s="58"/>
      <c r="V4881" s="58"/>
    </row>
    <row r="4882" spans="19:22">
      <c r="S4882" s="58"/>
      <c r="V4882" s="58"/>
    </row>
    <row r="4883" spans="19:22">
      <c r="S4883" s="58"/>
      <c r="V4883" s="58"/>
    </row>
    <row r="4884" spans="19:22">
      <c r="S4884" s="58"/>
      <c r="V4884" s="58"/>
    </row>
    <row r="4885" spans="19:22">
      <c r="S4885" s="58"/>
      <c r="V4885" s="58"/>
    </row>
    <row r="4886" spans="19:22">
      <c r="S4886" s="58"/>
      <c r="V4886" s="58"/>
    </row>
    <row r="4887" spans="19:22">
      <c r="S4887" s="58"/>
      <c r="V4887" s="58"/>
    </row>
    <row r="4888" spans="19:22">
      <c r="S4888" s="58"/>
      <c r="V4888" s="58"/>
    </row>
    <row r="4889" spans="19:22">
      <c r="S4889" s="58"/>
      <c r="V4889" s="58"/>
    </row>
    <row r="4890" spans="19:22">
      <c r="S4890" s="58"/>
      <c r="V4890" s="58"/>
    </row>
    <row r="4891" spans="19:22">
      <c r="S4891" s="58"/>
      <c r="V4891" s="58"/>
    </row>
    <row r="4892" spans="19:22">
      <c r="S4892" s="58"/>
      <c r="V4892" s="58"/>
    </row>
    <row r="4893" spans="19:22">
      <c r="S4893" s="58"/>
      <c r="V4893" s="58"/>
    </row>
    <row r="4894" spans="19:22">
      <c r="S4894" s="58"/>
      <c r="V4894" s="58"/>
    </row>
    <row r="4895" spans="19:22">
      <c r="S4895" s="58"/>
      <c r="V4895" s="58"/>
    </row>
    <row r="4896" spans="19:22">
      <c r="S4896" s="58"/>
      <c r="V4896" s="58"/>
    </row>
    <row r="4897" spans="19:22">
      <c r="S4897" s="58"/>
      <c r="V4897" s="58"/>
    </row>
    <row r="4898" spans="19:22">
      <c r="S4898" s="58"/>
      <c r="V4898" s="58"/>
    </row>
    <row r="4899" spans="19:22">
      <c r="S4899" s="58"/>
      <c r="V4899" s="58"/>
    </row>
    <row r="4900" spans="19:22">
      <c r="S4900" s="58"/>
      <c r="V4900" s="58"/>
    </row>
    <row r="4901" spans="19:22">
      <c r="S4901" s="58"/>
      <c r="V4901" s="58"/>
    </row>
    <row r="4902" spans="19:22">
      <c r="S4902" s="58"/>
      <c r="V4902" s="58"/>
    </row>
    <row r="4903" spans="19:22">
      <c r="S4903" s="58"/>
      <c r="V4903" s="58"/>
    </row>
    <row r="4904" spans="19:22">
      <c r="S4904" s="58"/>
      <c r="V4904" s="58"/>
    </row>
    <row r="4905" spans="19:22">
      <c r="S4905" s="58"/>
      <c r="V4905" s="58"/>
    </row>
    <row r="4906" spans="19:22">
      <c r="S4906" s="58"/>
      <c r="V4906" s="58"/>
    </row>
    <row r="4907" spans="19:22">
      <c r="S4907" s="58"/>
      <c r="V4907" s="58"/>
    </row>
    <row r="4908" spans="19:22">
      <c r="S4908" s="58"/>
      <c r="V4908" s="58"/>
    </row>
    <row r="4909" spans="19:22">
      <c r="S4909" s="58"/>
      <c r="V4909" s="58"/>
    </row>
    <row r="4910" spans="19:22">
      <c r="S4910" s="58"/>
      <c r="V4910" s="58"/>
    </row>
    <row r="4911" spans="19:22">
      <c r="S4911" s="58"/>
      <c r="V4911" s="58"/>
    </row>
    <row r="4912" spans="19:22">
      <c r="S4912" s="58"/>
      <c r="V4912" s="58"/>
    </row>
    <row r="4913" spans="19:22">
      <c r="S4913" s="58"/>
      <c r="V4913" s="58"/>
    </row>
    <row r="4914" spans="19:22">
      <c r="S4914" s="58"/>
      <c r="V4914" s="58"/>
    </row>
    <row r="4915" spans="19:22">
      <c r="S4915" s="58"/>
      <c r="V4915" s="58"/>
    </row>
    <row r="4916" spans="19:22">
      <c r="S4916" s="58"/>
      <c r="V4916" s="58"/>
    </row>
    <row r="4917" spans="19:22">
      <c r="S4917" s="58"/>
      <c r="V4917" s="58"/>
    </row>
    <row r="4918" spans="19:22">
      <c r="S4918" s="58"/>
      <c r="V4918" s="58"/>
    </row>
    <row r="4919" spans="19:22">
      <c r="S4919" s="58"/>
      <c r="V4919" s="58"/>
    </row>
    <row r="4920" spans="19:22">
      <c r="S4920" s="58"/>
      <c r="V4920" s="58"/>
    </row>
    <row r="4921" spans="19:22">
      <c r="S4921" s="58"/>
      <c r="V4921" s="58"/>
    </row>
    <row r="4922" spans="19:22">
      <c r="S4922" s="58"/>
      <c r="V4922" s="58"/>
    </row>
    <row r="4923" spans="19:22">
      <c r="S4923" s="58"/>
      <c r="V4923" s="58"/>
    </row>
    <row r="4924" spans="19:22">
      <c r="S4924" s="58"/>
      <c r="V4924" s="58"/>
    </row>
    <row r="4925" spans="19:22">
      <c r="S4925" s="58"/>
      <c r="V4925" s="58"/>
    </row>
    <row r="4926" spans="19:22">
      <c r="S4926" s="58"/>
      <c r="V4926" s="58"/>
    </row>
    <row r="4927" spans="19:22">
      <c r="S4927" s="58"/>
      <c r="V4927" s="58"/>
    </row>
    <row r="4928" spans="19:22">
      <c r="S4928" s="58"/>
      <c r="V4928" s="58"/>
    </row>
    <row r="4929" spans="19:22">
      <c r="S4929" s="58"/>
      <c r="V4929" s="58"/>
    </row>
    <row r="4930" spans="19:22">
      <c r="S4930" s="58"/>
      <c r="V4930" s="58"/>
    </row>
    <row r="4931" spans="19:22">
      <c r="S4931" s="58"/>
      <c r="V4931" s="58"/>
    </row>
    <row r="4932" spans="19:22">
      <c r="S4932" s="58"/>
      <c r="V4932" s="58"/>
    </row>
    <row r="4933" spans="19:22">
      <c r="S4933" s="58"/>
      <c r="V4933" s="58"/>
    </row>
    <row r="4934" spans="19:22">
      <c r="S4934" s="58"/>
      <c r="V4934" s="58"/>
    </row>
    <row r="4935" spans="19:22">
      <c r="S4935" s="58"/>
      <c r="V4935" s="58"/>
    </row>
    <row r="4936" spans="19:22">
      <c r="S4936" s="58"/>
      <c r="V4936" s="58"/>
    </row>
    <row r="4937" spans="19:22">
      <c r="S4937" s="58"/>
      <c r="V4937" s="58"/>
    </row>
    <row r="4938" spans="19:22">
      <c r="S4938" s="58"/>
      <c r="V4938" s="58"/>
    </row>
    <row r="4939" spans="19:22">
      <c r="S4939" s="58"/>
      <c r="V4939" s="58"/>
    </row>
    <row r="4940" spans="19:22">
      <c r="S4940" s="58"/>
      <c r="V4940" s="58"/>
    </row>
    <row r="4941" spans="19:22">
      <c r="S4941" s="58"/>
      <c r="V4941" s="58"/>
    </row>
    <row r="4942" spans="19:22">
      <c r="S4942" s="58"/>
      <c r="V4942" s="58"/>
    </row>
    <row r="4943" spans="19:22">
      <c r="S4943" s="58"/>
      <c r="V4943" s="58"/>
    </row>
    <row r="4944" spans="19:22">
      <c r="S4944" s="58"/>
      <c r="V4944" s="58"/>
    </row>
    <row r="4945" spans="19:22">
      <c r="S4945" s="58"/>
      <c r="V4945" s="58"/>
    </row>
    <row r="4946" spans="19:22">
      <c r="S4946" s="58"/>
      <c r="V4946" s="58"/>
    </row>
    <row r="4947" spans="19:22">
      <c r="S4947" s="58"/>
      <c r="V4947" s="58"/>
    </row>
    <row r="4948" spans="19:22">
      <c r="S4948" s="58"/>
      <c r="V4948" s="58"/>
    </row>
    <row r="4949" spans="19:22">
      <c r="S4949" s="58"/>
      <c r="V4949" s="58"/>
    </row>
    <row r="4950" spans="19:22">
      <c r="S4950" s="58"/>
      <c r="V4950" s="58"/>
    </row>
    <row r="4951" spans="19:22">
      <c r="S4951" s="58"/>
      <c r="V4951" s="58"/>
    </row>
    <row r="4952" spans="19:22">
      <c r="S4952" s="58"/>
      <c r="V4952" s="58"/>
    </row>
    <row r="4953" spans="19:22">
      <c r="S4953" s="58"/>
      <c r="V4953" s="58"/>
    </row>
    <row r="4954" spans="19:22">
      <c r="S4954" s="58"/>
      <c r="V4954" s="58"/>
    </row>
    <row r="4955" spans="19:22">
      <c r="S4955" s="58"/>
      <c r="V4955" s="58"/>
    </row>
    <row r="4956" spans="19:22">
      <c r="S4956" s="58"/>
      <c r="V4956" s="58"/>
    </row>
    <row r="4957" spans="19:22">
      <c r="S4957" s="58"/>
      <c r="V4957" s="58"/>
    </row>
    <row r="4958" spans="19:22">
      <c r="S4958" s="58"/>
      <c r="V4958" s="58"/>
    </row>
    <row r="4959" spans="19:22">
      <c r="S4959" s="58"/>
      <c r="V4959" s="58"/>
    </row>
    <row r="4960" spans="19:22">
      <c r="S4960" s="58"/>
      <c r="V4960" s="58"/>
    </row>
    <row r="4961" spans="19:22">
      <c r="S4961" s="58"/>
      <c r="V4961" s="58"/>
    </row>
    <row r="4962" spans="19:22">
      <c r="S4962" s="58"/>
      <c r="V4962" s="58"/>
    </row>
    <row r="4963" spans="19:22">
      <c r="S4963" s="58"/>
      <c r="V4963" s="58"/>
    </row>
    <row r="4964" spans="19:22">
      <c r="S4964" s="58"/>
      <c r="V4964" s="58"/>
    </row>
    <row r="4965" spans="19:22">
      <c r="S4965" s="58"/>
      <c r="V4965" s="58"/>
    </row>
    <row r="4966" spans="19:22">
      <c r="S4966" s="58"/>
      <c r="V4966" s="58"/>
    </row>
    <row r="4967" spans="19:22">
      <c r="S4967" s="58"/>
      <c r="V4967" s="58"/>
    </row>
    <row r="4968" spans="19:22">
      <c r="S4968" s="58"/>
      <c r="V4968" s="58"/>
    </row>
    <row r="4969" spans="19:22">
      <c r="S4969" s="58"/>
      <c r="V4969" s="58"/>
    </row>
    <row r="4970" spans="19:22">
      <c r="S4970" s="58"/>
      <c r="V4970" s="58"/>
    </row>
    <row r="4971" spans="19:22">
      <c r="S4971" s="58"/>
      <c r="V4971" s="58"/>
    </row>
    <row r="4972" spans="19:22">
      <c r="S4972" s="58"/>
      <c r="V4972" s="58"/>
    </row>
    <row r="4973" spans="19:22">
      <c r="S4973" s="58"/>
      <c r="V4973" s="58"/>
    </row>
    <row r="4974" spans="19:22">
      <c r="S4974" s="58"/>
      <c r="V4974" s="58"/>
    </row>
    <row r="4975" spans="19:22">
      <c r="S4975" s="58"/>
      <c r="V4975" s="58"/>
    </row>
    <row r="4976" spans="19:22">
      <c r="S4976" s="58"/>
      <c r="V4976" s="58"/>
    </row>
    <row r="4977" spans="19:22">
      <c r="S4977" s="58"/>
      <c r="V4977" s="58"/>
    </row>
    <row r="4978" spans="19:22">
      <c r="S4978" s="58"/>
      <c r="V4978" s="58"/>
    </row>
    <row r="4979" spans="19:22">
      <c r="S4979" s="58"/>
      <c r="V4979" s="58"/>
    </row>
    <row r="4980" spans="19:22">
      <c r="S4980" s="58"/>
      <c r="V4980" s="58"/>
    </row>
    <row r="4981" spans="19:22">
      <c r="S4981" s="58"/>
      <c r="V4981" s="58"/>
    </row>
    <row r="4982" spans="19:22">
      <c r="S4982" s="58"/>
      <c r="V4982" s="58"/>
    </row>
    <row r="4983" spans="19:22">
      <c r="S4983" s="58"/>
      <c r="V4983" s="58"/>
    </row>
    <row r="4984" spans="19:22">
      <c r="S4984" s="58"/>
      <c r="V4984" s="58"/>
    </row>
    <row r="4985" spans="19:22">
      <c r="S4985" s="58"/>
      <c r="V4985" s="58"/>
    </row>
    <row r="4986" spans="19:22">
      <c r="S4986" s="58"/>
      <c r="V4986" s="58"/>
    </row>
    <row r="4987" spans="19:22">
      <c r="S4987" s="58"/>
      <c r="V4987" s="58"/>
    </row>
    <row r="4988" spans="19:22">
      <c r="S4988" s="58"/>
      <c r="V4988" s="58"/>
    </row>
    <row r="4989" spans="19:22">
      <c r="S4989" s="58"/>
      <c r="V4989" s="58"/>
    </row>
    <row r="4990" spans="19:22">
      <c r="S4990" s="58"/>
      <c r="V4990" s="58"/>
    </row>
    <row r="4991" spans="19:22">
      <c r="S4991" s="58"/>
      <c r="V4991" s="58"/>
    </row>
    <row r="4992" spans="19:22">
      <c r="S4992" s="58"/>
      <c r="V4992" s="58"/>
    </row>
    <row r="4993" spans="19:22">
      <c r="S4993" s="58"/>
      <c r="V4993" s="58"/>
    </row>
    <row r="4994" spans="19:22">
      <c r="S4994" s="58"/>
      <c r="V4994" s="58"/>
    </row>
    <row r="4995" spans="19:22">
      <c r="S4995" s="58"/>
      <c r="V4995" s="58"/>
    </row>
    <row r="4996" spans="19:22">
      <c r="S4996" s="58"/>
      <c r="V4996" s="58"/>
    </row>
    <row r="4997" spans="19:22">
      <c r="S4997" s="58"/>
      <c r="V4997" s="58"/>
    </row>
    <row r="4998" spans="19:22">
      <c r="S4998" s="58"/>
      <c r="V4998" s="58"/>
    </row>
    <row r="4999" spans="19:22">
      <c r="S4999" s="58"/>
      <c r="V4999" s="58"/>
    </row>
    <row r="5000" spans="19:22">
      <c r="S5000" s="58"/>
      <c r="V5000" s="58"/>
    </row>
    <row r="5001" spans="19:22">
      <c r="S5001" s="58"/>
      <c r="V5001" s="58"/>
    </row>
    <row r="5002" spans="19:22">
      <c r="S5002" s="58"/>
      <c r="V5002" s="58"/>
    </row>
    <row r="5003" spans="19:22">
      <c r="S5003" s="58"/>
      <c r="V5003" s="58"/>
    </row>
    <row r="5004" spans="19:22">
      <c r="S5004" s="58"/>
      <c r="V5004" s="58"/>
    </row>
    <row r="5005" spans="19:22">
      <c r="S5005" s="58"/>
      <c r="V5005" s="58"/>
    </row>
    <row r="5006" spans="19:22">
      <c r="S5006" s="58"/>
      <c r="V5006" s="58"/>
    </row>
    <row r="5007" spans="19:22">
      <c r="S5007" s="58"/>
      <c r="V5007" s="58"/>
    </row>
    <row r="5008" spans="19:22">
      <c r="S5008" s="58"/>
      <c r="V5008" s="58"/>
    </row>
    <row r="5009" spans="19:22">
      <c r="S5009" s="58"/>
      <c r="V5009" s="58"/>
    </row>
    <row r="5010" spans="19:22">
      <c r="S5010" s="58"/>
      <c r="V5010" s="58"/>
    </row>
    <row r="5011" spans="19:22">
      <c r="S5011" s="58"/>
      <c r="V5011" s="58"/>
    </row>
    <row r="5012" spans="19:22">
      <c r="S5012" s="58"/>
      <c r="V5012" s="58"/>
    </row>
    <row r="5013" spans="19:22">
      <c r="S5013" s="58"/>
      <c r="V5013" s="58"/>
    </row>
    <row r="5014" spans="19:22">
      <c r="S5014" s="58"/>
      <c r="V5014" s="58"/>
    </row>
    <row r="5015" spans="19:22">
      <c r="S5015" s="58"/>
      <c r="V5015" s="58"/>
    </row>
    <row r="5016" spans="19:22">
      <c r="S5016" s="58"/>
      <c r="V5016" s="58"/>
    </row>
    <row r="5017" spans="19:22">
      <c r="S5017" s="58"/>
      <c r="V5017" s="58"/>
    </row>
    <row r="5018" spans="19:22">
      <c r="S5018" s="58"/>
      <c r="V5018" s="58"/>
    </row>
    <row r="5019" spans="19:22">
      <c r="S5019" s="58"/>
      <c r="V5019" s="58"/>
    </row>
    <row r="5020" spans="19:22">
      <c r="S5020" s="58"/>
      <c r="V5020" s="58"/>
    </row>
    <row r="5021" spans="19:22">
      <c r="S5021" s="58"/>
      <c r="V5021" s="58"/>
    </row>
    <row r="5022" spans="19:22">
      <c r="S5022" s="58"/>
      <c r="V5022" s="58"/>
    </row>
    <row r="5023" spans="19:22">
      <c r="S5023" s="58"/>
      <c r="V5023" s="58"/>
    </row>
    <row r="5024" spans="19:22">
      <c r="S5024" s="58"/>
      <c r="V5024" s="58"/>
    </row>
    <row r="5025" spans="19:22">
      <c r="S5025" s="58"/>
      <c r="V5025" s="58"/>
    </row>
    <row r="5026" spans="19:22">
      <c r="S5026" s="58"/>
      <c r="V5026" s="58"/>
    </row>
    <row r="5027" spans="19:22">
      <c r="S5027" s="58"/>
      <c r="V5027" s="58"/>
    </row>
    <row r="5028" spans="19:22">
      <c r="S5028" s="58"/>
      <c r="V5028" s="58"/>
    </row>
    <row r="5029" spans="19:22">
      <c r="S5029" s="58"/>
      <c r="V5029" s="58"/>
    </row>
    <row r="5030" spans="19:22">
      <c r="S5030" s="58"/>
      <c r="V5030" s="58"/>
    </row>
    <row r="5031" spans="19:22">
      <c r="S5031" s="58"/>
      <c r="V5031" s="58"/>
    </row>
    <row r="5032" spans="19:22">
      <c r="S5032" s="58"/>
      <c r="V5032" s="58"/>
    </row>
    <row r="5033" spans="19:22">
      <c r="S5033" s="58"/>
      <c r="V5033" s="58"/>
    </row>
    <row r="5034" spans="19:22">
      <c r="S5034" s="58"/>
      <c r="V5034" s="58"/>
    </row>
    <row r="5035" spans="19:22">
      <c r="S5035" s="58"/>
      <c r="V5035" s="58"/>
    </row>
    <row r="5036" spans="19:22">
      <c r="S5036" s="58"/>
      <c r="V5036" s="58"/>
    </row>
    <row r="5037" spans="19:22">
      <c r="S5037" s="58"/>
      <c r="V5037" s="58"/>
    </row>
    <row r="5038" spans="19:22">
      <c r="S5038" s="58"/>
      <c r="V5038" s="58"/>
    </row>
    <row r="5039" spans="19:22">
      <c r="S5039" s="58"/>
      <c r="V5039" s="58"/>
    </row>
    <row r="5040" spans="19:22">
      <c r="S5040" s="58"/>
      <c r="V5040" s="58"/>
    </row>
    <row r="5041" spans="19:22">
      <c r="S5041" s="58"/>
      <c r="V5041" s="58"/>
    </row>
    <row r="5042" spans="19:22">
      <c r="S5042" s="58"/>
      <c r="V5042" s="58"/>
    </row>
    <row r="5043" spans="19:22">
      <c r="S5043" s="58"/>
      <c r="V5043" s="58"/>
    </row>
    <row r="5044" spans="19:22">
      <c r="S5044" s="58"/>
      <c r="V5044" s="58"/>
    </row>
    <row r="5045" spans="19:22">
      <c r="S5045" s="58"/>
      <c r="V5045" s="58"/>
    </row>
    <row r="5046" spans="19:22">
      <c r="S5046" s="58"/>
      <c r="V5046" s="58"/>
    </row>
    <row r="5047" spans="19:22">
      <c r="S5047" s="58"/>
      <c r="V5047" s="58"/>
    </row>
    <row r="5048" spans="19:22">
      <c r="S5048" s="58"/>
      <c r="V5048" s="58"/>
    </row>
    <row r="5049" spans="19:22">
      <c r="S5049" s="58"/>
      <c r="V5049" s="58"/>
    </row>
    <row r="5050" spans="19:22">
      <c r="S5050" s="58"/>
      <c r="V5050" s="58"/>
    </row>
    <row r="5051" spans="19:22">
      <c r="S5051" s="58"/>
      <c r="V5051" s="58"/>
    </row>
    <row r="5052" spans="19:22">
      <c r="S5052" s="58"/>
      <c r="V5052" s="58"/>
    </row>
    <row r="5053" spans="19:22">
      <c r="S5053" s="58"/>
      <c r="V5053" s="58"/>
    </row>
    <row r="5054" spans="19:22">
      <c r="S5054" s="58"/>
      <c r="V5054" s="58"/>
    </row>
    <row r="5055" spans="19:22">
      <c r="S5055" s="58"/>
      <c r="V5055" s="58"/>
    </row>
    <row r="5056" spans="19:22">
      <c r="S5056" s="58"/>
      <c r="V5056" s="58"/>
    </row>
    <row r="5057" spans="19:22">
      <c r="S5057" s="58"/>
      <c r="V5057" s="58"/>
    </row>
    <row r="5058" spans="19:22">
      <c r="S5058" s="58"/>
      <c r="V5058" s="58"/>
    </row>
    <row r="5059" spans="19:22">
      <c r="S5059" s="58"/>
      <c r="V5059" s="58"/>
    </row>
    <row r="5060" spans="19:22">
      <c r="S5060" s="58"/>
      <c r="V5060" s="58"/>
    </row>
    <row r="5061" spans="19:22">
      <c r="S5061" s="58"/>
      <c r="V5061" s="58"/>
    </row>
    <row r="5062" spans="19:22">
      <c r="S5062" s="58"/>
      <c r="V5062" s="58"/>
    </row>
    <row r="5063" spans="19:22">
      <c r="S5063" s="58"/>
      <c r="V5063" s="58"/>
    </row>
    <row r="5064" spans="19:22">
      <c r="S5064" s="58"/>
      <c r="V5064" s="58"/>
    </row>
    <row r="5065" spans="19:22">
      <c r="S5065" s="58"/>
      <c r="V5065" s="58"/>
    </row>
    <row r="5066" spans="19:22">
      <c r="S5066" s="58"/>
      <c r="V5066" s="58"/>
    </row>
    <row r="5067" spans="19:22">
      <c r="S5067" s="58"/>
      <c r="V5067" s="58"/>
    </row>
    <row r="5068" spans="19:22">
      <c r="S5068" s="58"/>
      <c r="V5068" s="58"/>
    </row>
    <row r="5069" spans="19:22">
      <c r="S5069" s="58"/>
      <c r="V5069" s="58"/>
    </row>
    <row r="5070" spans="19:22">
      <c r="S5070" s="58"/>
      <c r="V5070" s="58"/>
    </row>
    <row r="5071" spans="19:22">
      <c r="S5071" s="58"/>
      <c r="V5071" s="58"/>
    </row>
    <row r="5072" spans="19:22">
      <c r="S5072" s="58"/>
      <c r="V5072" s="58"/>
    </row>
    <row r="5073" spans="19:22">
      <c r="S5073" s="58"/>
      <c r="V5073" s="58"/>
    </row>
    <row r="5074" spans="19:22">
      <c r="S5074" s="58"/>
      <c r="V5074" s="58"/>
    </row>
    <row r="5075" spans="19:22">
      <c r="S5075" s="58"/>
      <c r="V5075" s="58"/>
    </row>
    <row r="5076" spans="19:22">
      <c r="S5076" s="58"/>
      <c r="V5076" s="58"/>
    </row>
    <row r="5077" spans="19:22">
      <c r="S5077" s="58"/>
      <c r="V5077" s="58"/>
    </row>
    <row r="5078" spans="19:22">
      <c r="S5078" s="58"/>
      <c r="V5078" s="58"/>
    </row>
    <row r="5079" spans="19:22">
      <c r="S5079" s="58"/>
      <c r="V5079" s="58"/>
    </row>
    <row r="5080" spans="19:22">
      <c r="S5080" s="58"/>
      <c r="V5080" s="58"/>
    </row>
    <row r="5081" spans="19:22">
      <c r="S5081" s="58"/>
      <c r="V5081" s="58"/>
    </row>
    <row r="5082" spans="19:22">
      <c r="S5082" s="58"/>
      <c r="V5082" s="58"/>
    </row>
    <row r="5083" spans="19:22">
      <c r="S5083" s="58"/>
      <c r="V5083" s="58"/>
    </row>
    <row r="5084" spans="19:22">
      <c r="S5084" s="58"/>
      <c r="V5084" s="58"/>
    </row>
    <row r="5085" spans="19:22">
      <c r="S5085" s="58"/>
      <c r="V5085" s="58"/>
    </row>
    <row r="5086" spans="19:22">
      <c r="S5086" s="58"/>
      <c r="V5086" s="58"/>
    </row>
    <row r="5087" spans="19:22">
      <c r="S5087" s="58"/>
      <c r="V5087" s="58"/>
    </row>
    <row r="5088" spans="19:22">
      <c r="S5088" s="58"/>
      <c r="V5088" s="58"/>
    </row>
    <row r="5089" spans="19:22">
      <c r="S5089" s="58"/>
      <c r="V5089" s="58"/>
    </row>
    <row r="5090" spans="19:22">
      <c r="S5090" s="58"/>
      <c r="V5090" s="58"/>
    </row>
    <row r="5091" spans="19:22">
      <c r="S5091" s="58"/>
      <c r="V5091" s="58"/>
    </row>
    <row r="5092" spans="19:22">
      <c r="S5092" s="58"/>
      <c r="V5092" s="58"/>
    </row>
    <row r="5093" spans="19:22">
      <c r="S5093" s="58"/>
      <c r="V5093" s="58"/>
    </row>
    <row r="5094" spans="19:22">
      <c r="S5094" s="58"/>
      <c r="V5094" s="58"/>
    </row>
    <row r="5095" spans="19:22">
      <c r="S5095" s="58"/>
      <c r="V5095" s="58"/>
    </row>
    <row r="5096" spans="19:22">
      <c r="S5096" s="58"/>
      <c r="V5096" s="58"/>
    </row>
    <row r="5097" spans="19:22">
      <c r="S5097" s="58"/>
      <c r="V5097" s="58"/>
    </row>
    <row r="5098" spans="19:22">
      <c r="S5098" s="58"/>
      <c r="V5098" s="58"/>
    </row>
    <row r="5099" spans="19:22">
      <c r="S5099" s="58"/>
      <c r="V5099" s="58"/>
    </row>
    <row r="5100" spans="19:22">
      <c r="S5100" s="58"/>
      <c r="V5100" s="58"/>
    </row>
    <row r="5101" spans="19:22">
      <c r="S5101" s="58"/>
      <c r="V5101" s="58"/>
    </row>
    <row r="5102" spans="19:22">
      <c r="S5102" s="58"/>
      <c r="V5102" s="58"/>
    </row>
    <row r="5103" spans="19:22">
      <c r="S5103" s="58"/>
      <c r="V5103" s="58"/>
    </row>
    <row r="5104" spans="19:22">
      <c r="S5104" s="58"/>
      <c r="V5104" s="58"/>
    </row>
    <row r="5105" spans="19:22">
      <c r="S5105" s="58"/>
      <c r="V5105" s="58"/>
    </row>
    <row r="5106" spans="19:22">
      <c r="S5106" s="58"/>
      <c r="V5106" s="58"/>
    </row>
    <row r="5107" spans="19:22">
      <c r="S5107" s="58"/>
      <c r="V5107" s="58"/>
    </row>
    <row r="5108" spans="19:22">
      <c r="S5108" s="58"/>
      <c r="V5108" s="58"/>
    </row>
    <row r="5109" spans="19:22">
      <c r="S5109" s="58"/>
      <c r="V5109" s="58"/>
    </row>
    <row r="5110" spans="19:22">
      <c r="S5110" s="58"/>
      <c r="V5110" s="58"/>
    </row>
    <row r="5111" spans="19:22">
      <c r="S5111" s="58"/>
      <c r="V5111" s="58"/>
    </row>
    <row r="5112" spans="19:22">
      <c r="S5112" s="58"/>
      <c r="V5112" s="58"/>
    </row>
    <row r="5113" spans="19:22">
      <c r="S5113" s="58"/>
      <c r="V5113" s="58"/>
    </row>
    <row r="5114" spans="19:22">
      <c r="S5114" s="58"/>
      <c r="V5114" s="58"/>
    </row>
    <row r="5115" spans="19:22">
      <c r="S5115" s="58"/>
      <c r="V5115" s="58"/>
    </row>
    <row r="5116" spans="19:22">
      <c r="S5116" s="58"/>
      <c r="V5116" s="58"/>
    </row>
    <row r="5117" spans="19:22">
      <c r="S5117" s="58"/>
      <c r="V5117" s="58"/>
    </row>
    <row r="5118" spans="19:22">
      <c r="S5118" s="58"/>
      <c r="V5118" s="58"/>
    </row>
    <row r="5119" spans="19:22">
      <c r="S5119" s="58"/>
      <c r="V5119" s="58"/>
    </row>
    <row r="5120" spans="19:22">
      <c r="S5120" s="58"/>
      <c r="V5120" s="58"/>
    </row>
    <row r="5121" spans="19:22">
      <c r="S5121" s="58"/>
      <c r="V5121" s="58"/>
    </row>
    <row r="5122" spans="19:22">
      <c r="S5122" s="58"/>
      <c r="V5122" s="58"/>
    </row>
    <row r="5123" spans="19:22">
      <c r="S5123" s="58"/>
      <c r="V5123" s="58"/>
    </row>
    <row r="5124" spans="19:22">
      <c r="S5124" s="58"/>
      <c r="V5124" s="58"/>
    </row>
    <row r="5125" spans="19:22">
      <c r="S5125" s="58"/>
      <c r="V5125" s="58"/>
    </row>
    <row r="5126" spans="19:22">
      <c r="S5126" s="58"/>
      <c r="V5126" s="58"/>
    </row>
    <row r="5127" spans="19:22">
      <c r="S5127" s="58"/>
      <c r="V5127" s="58"/>
    </row>
    <row r="5128" spans="19:22">
      <c r="S5128" s="58"/>
      <c r="V5128" s="58"/>
    </row>
    <row r="5129" spans="19:22">
      <c r="S5129" s="58"/>
      <c r="V5129" s="58"/>
    </row>
    <row r="5130" spans="19:22">
      <c r="S5130" s="58"/>
      <c r="V5130" s="58"/>
    </row>
    <row r="5131" spans="19:22">
      <c r="S5131" s="58"/>
      <c r="V5131" s="58"/>
    </row>
    <row r="5132" spans="19:22">
      <c r="S5132" s="58"/>
      <c r="V5132" s="58"/>
    </row>
    <row r="5133" spans="19:22">
      <c r="S5133" s="58"/>
      <c r="V5133" s="58"/>
    </row>
    <row r="5134" spans="19:22">
      <c r="S5134" s="58"/>
      <c r="V5134" s="58"/>
    </row>
    <row r="5135" spans="19:22">
      <c r="S5135" s="58"/>
      <c r="V5135" s="58"/>
    </row>
    <row r="5136" spans="19:22">
      <c r="S5136" s="58"/>
      <c r="V5136" s="58"/>
    </row>
    <row r="5137" spans="19:22">
      <c r="S5137" s="58"/>
      <c r="V5137" s="58"/>
    </row>
    <row r="5138" spans="19:22">
      <c r="S5138" s="58"/>
      <c r="V5138" s="58"/>
    </row>
    <row r="5139" spans="19:22">
      <c r="S5139" s="58"/>
      <c r="V5139" s="58"/>
    </row>
    <row r="5140" spans="19:22">
      <c r="S5140" s="58"/>
      <c r="V5140" s="58"/>
    </row>
    <row r="5141" spans="19:22">
      <c r="S5141" s="58"/>
      <c r="V5141" s="58"/>
    </row>
    <row r="5142" spans="19:22">
      <c r="S5142" s="58"/>
      <c r="V5142" s="58"/>
    </row>
    <row r="5143" spans="19:22">
      <c r="S5143" s="58"/>
      <c r="V5143" s="58"/>
    </row>
    <row r="5144" spans="19:22">
      <c r="S5144" s="58"/>
      <c r="V5144" s="58"/>
    </row>
    <row r="5145" spans="19:22">
      <c r="S5145" s="58"/>
      <c r="V5145" s="58"/>
    </row>
    <row r="5146" spans="19:22">
      <c r="S5146" s="58"/>
      <c r="V5146" s="58"/>
    </row>
    <row r="5147" spans="19:22">
      <c r="S5147" s="58"/>
      <c r="V5147" s="58"/>
    </row>
    <row r="5148" spans="19:22">
      <c r="S5148" s="58"/>
      <c r="V5148" s="58"/>
    </row>
    <row r="5149" spans="19:22">
      <c r="S5149" s="58"/>
      <c r="V5149" s="58"/>
    </row>
    <row r="5150" spans="19:22">
      <c r="S5150" s="58"/>
      <c r="V5150" s="58"/>
    </row>
    <row r="5151" spans="19:22">
      <c r="S5151" s="58"/>
      <c r="V5151" s="58"/>
    </row>
    <row r="5152" spans="19:22">
      <c r="S5152" s="58"/>
      <c r="V5152" s="58"/>
    </row>
    <row r="5153" spans="19:22">
      <c r="S5153" s="58"/>
      <c r="V5153" s="58"/>
    </row>
    <row r="5154" spans="19:22">
      <c r="S5154" s="58"/>
      <c r="V5154" s="58"/>
    </row>
    <row r="5155" spans="19:22">
      <c r="S5155" s="58"/>
      <c r="V5155" s="58"/>
    </row>
    <row r="5156" spans="19:22">
      <c r="S5156" s="58"/>
      <c r="V5156" s="58"/>
    </row>
    <row r="5157" spans="19:22">
      <c r="S5157" s="58"/>
      <c r="V5157" s="58"/>
    </row>
    <row r="5158" spans="19:22">
      <c r="S5158" s="58"/>
      <c r="V5158" s="58"/>
    </row>
    <row r="5159" spans="19:22">
      <c r="S5159" s="58"/>
      <c r="V5159" s="58"/>
    </row>
    <row r="5160" spans="19:22">
      <c r="S5160" s="58"/>
      <c r="V5160" s="58"/>
    </row>
    <row r="5161" spans="19:22">
      <c r="S5161" s="58"/>
      <c r="V5161" s="58"/>
    </row>
    <row r="5162" spans="19:22">
      <c r="S5162" s="58"/>
      <c r="V5162" s="58"/>
    </row>
    <row r="5163" spans="19:22">
      <c r="S5163" s="58"/>
      <c r="V5163" s="58"/>
    </row>
    <row r="5164" spans="19:22">
      <c r="S5164" s="58"/>
      <c r="V5164" s="58"/>
    </row>
    <row r="5165" spans="19:22">
      <c r="S5165" s="58"/>
      <c r="V5165" s="58"/>
    </row>
    <row r="5166" spans="19:22">
      <c r="S5166" s="58"/>
      <c r="V5166" s="58"/>
    </row>
    <row r="5167" spans="19:22">
      <c r="S5167" s="58"/>
      <c r="V5167" s="58"/>
    </row>
    <row r="5168" spans="19:22">
      <c r="S5168" s="58"/>
      <c r="V5168" s="58"/>
    </row>
    <row r="5169" spans="19:22">
      <c r="S5169" s="58"/>
      <c r="V5169" s="58"/>
    </row>
    <row r="5170" spans="19:22">
      <c r="S5170" s="58"/>
      <c r="V5170" s="58"/>
    </row>
    <row r="5171" spans="19:22">
      <c r="S5171" s="58"/>
      <c r="V5171" s="58"/>
    </row>
    <row r="5172" spans="19:22">
      <c r="S5172" s="58"/>
      <c r="V5172" s="58"/>
    </row>
    <row r="5173" spans="19:22">
      <c r="S5173" s="58"/>
      <c r="V5173" s="58"/>
    </row>
    <row r="5174" spans="19:22">
      <c r="S5174" s="58"/>
      <c r="V5174" s="58"/>
    </row>
    <row r="5175" spans="19:22">
      <c r="S5175" s="58"/>
      <c r="V5175" s="58"/>
    </row>
    <row r="5176" spans="19:22">
      <c r="S5176" s="58"/>
      <c r="V5176" s="58"/>
    </row>
    <row r="5177" spans="19:22">
      <c r="S5177" s="58"/>
      <c r="V5177" s="58"/>
    </row>
    <row r="5178" spans="19:22">
      <c r="S5178" s="58"/>
      <c r="V5178" s="58"/>
    </row>
    <row r="5179" spans="19:22">
      <c r="S5179" s="58"/>
      <c r="V5179" s="58"/>
    </row>
    <row r="5180" spans="19:22">
      <c r="S5180" s="58"/>
      <c r="V5180" s="58"/>
    </row>
    <row r="5181" spans="19:22">
      <c r="S5181" s="58"/>
      <c r="V5181" s="58"/>
    </row>
    <row r="5182" spans="19:22">
      <c r="S5182" s="58"/>
      <c r="V5182" s="58"/>
    </row>
    <row r="5183" spans="19:22">
      <c r="S5183" s="58"/>
      <c r="V5183" s="58"/>
    </row>
    <row r="5184" spans="19:22">
      <c r="S5184" s="58"/>
      <c r="V5184" s="58"/>
    </row>
    <row r="5185" spans="19:22">
      <c r="S5185" s="58"/>
      <c r="V5185" s="58"/>
    </row>
    <row r="5186" spans="19:22">
      <c r="S5186" s="58"/>
      <c r="V5186" s="58"/>
    </row>
    <row r="5187" spans="19:22">
      <c r="S5187" s="58"/>
      <c r="V5187" s="58"/>
    </row>
    <row r="5188" spans="19:22">
      <c r="S5188" s="58"/>
      <c r="V5188" s="58"/>
    </row>
    <row r="5189" spans="19:22">
      <c r="S5189" s="58"/>
      <c r="V5189" s="58"/>
    </row>
    <row r="5190" spans="19:22">
      <c r="S5190" s="58"/>
      <c r="V5190" s="58"/>
    </row>
    <row r="5191" spans="19:22">
      <c r="S5191" s="58"/>
      <c r="V5191" s="58"/>
    </row>
    <row r="5192" spans="19:22">
      <c r="S5192" s="58"/>
      <c r="V5192" s="58"/>
    </row>
    <row r="5193" spans="19:22">
      <c r="S5193" s="58"/>
      <c r="V5193" s="58"/>
    </row>
    <row r="5194" spans="19:22">
      <c r="S5194" s="58"/>
      <c r="V5194" s="58"/>
    </row>
    <row r="5195" spans="19:22">
      <c r="S5195" s="58"/>
      <c r="V5195" s="58"/>
    </row>
    <row r="5196" spans="19:22">
      <c r="S5196" s="58"/>
      <c r="V5196" s="58"/>
    </row>
    <row r="5197" spans="19:22">
      <c r="S5197" s="58"/>
      <c r="V5197" s="58"/>
    </row>
    <row r="5198" spans="19:22">
      <c r="S5198" s="58"/>
      <c r="V5198" s="58"/>
    </row>
    <row r="5199" spans="19:22">
      <c r="S5199" s="58"/>
      <c r="V5199" s="58"/>
    </row>
    <row r="5200" spans="19:22">
      <c r="S5200" s="58"/>
      <c r="V5200" s="58"/>
    </row>
    <row r="5201" spans="19:22">
      <c r="S5201" s="58"/>
      <c r="V5201" s="58"/>
    </row>
    <row r="5202" spans="19:22">
      <c r="S5202" s="58"/>
      <c r="V5202" s="58"/>
    </row>
    <row r="5203" spans="19:22">
      <c r="S5203" s="58"/>
      <c r="V5203" s="58"/>
    </row>
    <row r="5204" spans="19:22">
      <c r="S5204" s="58"/>
      <c r="V5204" s="58"/>
    </row>
    <row r="5205" spans="19:22">
      <c r="S5205" s="58"/>
      <c r="V5205" s="58"/>
    </row>
    <row r="5206" spans="19:22">
      <c r="S5206" s="58"/>
      <c r="V5206" s="58"/>
    </row>
    <row r="5207" spans="19:22">
      <c r="S5207" s="58"/>
      <c r="V5207" s="58"/>
    </row>
    <row r="5208" spans="19:22">
      <c r="S5208" s="58"/>
      <c r="V5208" s="58"/>
    </row>
    <row r="5209" spans="19:22">
      <c r="S5209" s="58"/>
      <c r="V5209" s="58"/>
    </row>
    <row r="5210" spans="19:22">
      <c r="S5210" s="58"/>
      <c r="V5210" s="58"/>
    </row>
    <row r="5211" spans="19:22">
      <c r="S5211" s="58"/>
      <c r="V5211" s="58"/>
    </row>
    <row r="5212" spans="19:22">
      <c r="S5212" s="58"/>
      <c r="V5212" s="58"/>
    </row>
    <row r="5213" spans="19:22">
      <c r="S5213" s="58"/>
      <c r="V5213" s="58"/>
    </row>
    <row r="5214" spans="19:22">
      <c r="S5214" s="58"/>
      <c r="V5214" s="58"/>
    </row>
    <row r="5215" spans="19:22">
      <c r="S5215" s="58"/>
      <c r="V5215" s="58"/>
    </row>
    <row r="5216" spans="19:22">
      <c r="S5216" s="58"/>
      <c r="V5216" s="58"/>
    </row>
    <row r="5217" spans="19:22">
      <c r="S5217" s="58"/>
      <c r="V5217" s="58"/>
    </row>
    <row r="5218" spans="19:22">
      <c r="S5218" s="58"/>
      <c r="V5218" s="58"/>
    </row>
    <row r="5219" spans="19:22">
      <c r="S5219" s="58"/>
      <c r="V5219" s="58"/>
    </row>
    <row r="5220" spans="19:22">
      <c r="S5220" s="58"/>
      <c r="V5220" s="58"/>
    </row>
    <row r="5221" spans="19:22">
      <c r="S5221" s="58"/>
      <c r="V5221" s="58"/>
    </row>
    <row r="5222" spans="19:22">
      <c r="S5222" s="58"/>
      <c r="V5222" s="58"/>
    </row>
    <row r="5223" spans="19:22">
      <c r="S5223" s="58"/>
      <c r="V5223" s="58"/>
    </row>
    <row r="5224" spans="19:22">
      <c r="S5224" s="58"/>
      <c r="V5224" s="58"/>
    </row>
    <row r="5225" spans="19:22">
      <c r="S5225" s="58"/>
      <c r="V5225" s="58"/>
    </row>
    <row r="5226" spans="19:22">
      <c r="S5226" s="58"/>
      <c r="V5226" s="58"/>
    </row>
    <row r="5227" spans="19:22">
      <c r="S5227" s="58"/>
      <c r="V5227" s="58"/>
    </row>
    <row r="5228" spans="19:22">
      <c r="S5228" s="58"/>
      <c r="V5228" s="58"/>
    </row>
    <row r="5229" spans="19:22">
      <c r="S5229" s="58"/>
      <c r="V5229" s="58"/>
    </row>
    <row r="5230" spans="19:22">
      <c r="S5230" s="58"/>
      <c r="V5230" s="58"/>
    </row>
    <row r="5231" spans="19:22">
      <c r="S5231" s="58"/>
      <c r="V5231" s="58"/>
    </row>
    <row r="5232" spans="19:22">
      <c r="S5232" s="58"/>
      <c r="V5232" s="58"/>
    </row>
    <row r="5233" spans="19:22">
      <c r="S5233" s="58"/>
      <c r="V5233" s="58"/>
    </row>
    <row r="5234" spans="19:22">
      <c r="S5234" s="58"/>
      <c r="V5234" s="58"/>
    </row>
    <row r="5235" spans="19:22">
      <c r="S5235" s="58"/>
      <c r="V5235" s="58"/>
    </row>
    <row r="5236" spans="19:22">
      <c r="S5236" s="58"/>
      <c r="V5236" s="58"/>
    </row>
    <row r="5237" spans="19:22">
      <c r="S5237" s="58"/>
      <c r="V5237" s="58"/>
    </row>
    <row r="5238" spans="19:22">
      <c r="S5238" s="58"/>
      <c r="V5238" s="58"/>
    </row>
    <row r="5239" spans="19:22">
      <c r="S5239" s="58"/>
      <c r="V5239" s="58"/>
    </row>
    <row r="5240" spans="19:22">
      <c r="S5240" s="58"/>
      <c r="V5240" s="58"/>
    </row>
    <row r="5241" spans="19:22">
      <c r="S5241" s="58"/>
      <c r="V5241" s="58"/>
    </row>
    <row r="5242" spans="19:22">
      <c r="S5242" s="58"/>
      <c r="V5242" s="58"/>
    </row>
    <row r="5243" spans="19:22">
      <c r="S5243" s="58"/>
      <c r="V5243" s="58"/>
    </row>
    <row r="5244" spans="19:22">
      <c r="S5244" s="58"/>
      <c r="V5244" s="58"/>
    </row>
    <row r="5245" spans="19:22">
      <c r="S5245" s="58"/>
      <c r="V5245" s="58"/>
    </row>
    <row r="5246" spans="19:22">
      <c r="S5246" s="58"/>
      <c r="V5246" s="58"/>
    </row>
    <row r="5247" spans="19:22">
      <c r="S5247" s="58"/>
      <c r="V5247" s="58"/>
    </row>
    <row r="5248" spans="19:22">
      <c r="S5248" s="58"/>
      <c r="V5248" s="58"/>
    </row>
    <row r="5249" spans="19:22">
      <c r="S5249" s="58"/>
      <c r="V5249" s="58"/>
    </row>
    <row r="5250" spans="19:22">
      <c r="S5250" s="58"/>
      <c r="V5250" s="58"/>
    </row>
    <row r="5251" spans="19:22">
      <c r="S5251" s="58"/>
      <c r="V5251" s="58"/>
    </row>
    <row r="5252" spans="19:22">
      <c r="S5252" s="58"/>
      <c r="V5252" s="58"/>
    </row>
    <row r="5253" spans="19:22">
      <c r="S5253" s="58"/>
      <c r="V5253" s="58"/>
    </row>
    <row r="5254" spans="19:22">
      <c r="S5254" s="58"/>
      <c r="V5254" s="58"/>
    </row>
    <row r="5255" spans="19:22">
      <c r="S5255" s="58"/>
      <c r="V5255" s="58"/>
    </row>
    <row r="5256" spans="19:22">
      <c r="S5256" s="58"/>
      <c r="V5256" s="58"/>
    </row>
    <row r="5257" spans="19:22">
      <c r="S5257" s="58"/>
      <c r="V5257" s="58"/>
    </row>
    <row r="5258" spans="19:22">
      <c r="S5258" s="58"/>
      <c r="V5258" s="58"/>
    </row>
    <row r="5259" spans="19:22">
      <c r="S5259" s="58"/>
      <c r="V5259" s="58"/>
    </row>
    <row r="5260" spans="19:22">
      <c r="S5260" s="58"/>
      <c r="V5260" s="58"/>
    </row>
    <row r="5261" spans="19:22">
      <c r="S5261" s="58"/>
      <c r="V5261" s="58"/>
    </row>
    <row r="5262" spans="19:22">
      <c r="S5262" s="58"/>
      <c r="V5262" s="58"/>
    </row>
    <row r="5263" spans="19:22">
      <c r="S5263" s="58"/>
      <c r="V5263" s="58"/>
    </row>
    <row r="5264" spans="19:22">
      <c r="S5264" s="58"/>
      <c r="V5264" s="58"/>
    </row>
    <row r="5265" spans="19:22">
      <c r="S5265" s="58"/>
      <c r="V5265" s="58"/>
    </row>
    <row r="5266" spans="19:22">
      <c r="S5266" s="58"/>
      <c r="V5266" s="58"/>
    </row>
    <row r="5267" spans="19:22">
      <c r="S5267" s="58"/>
      <c r="V5267" s="58"/>
    </row>
    <row r="5268" spans="19:22">
      <c r="S5268" s="58"/>
      <c r="V5268" s="58"/>
    </row>
    <row r="5269" spans="19:22">
      <c r="S5269" s="58"/>
      <c r="V5269" s="58"/>
    </row>
    <row r="5270" spans="19:22">
      <c r="S5270" s="58"/>
      <c r="V5270" s="58"/>
    </row>
    <row r="5271" spans="19:22">
      <c r="S5271" s="58"/>
      <c r="V5271" s="58"/>
    </row>
    <row r="5272" spans="19:22">
      <c r="S5272" s="58"/>
      <c r="V5272" s="58"/>
    </row>
    <row r="5273" spans="19:22">
      <c r="S5273" s="58"/>
      <c r="V5273" s="58"/>
    </row>
    <row r="5274" spans="19:22">
      <c r="S5274" s="58"/>
      <c r="V5274" s="58"/>
    </row>
    <row r="5275" spans="19:22">
      <c r="S5275" s="58"/>
      <c r="V5275" s="58"/>
    </row>
    <row r="5276" spans="19:22">
      <c r="S5276" s="58"/>
      <c r="V5276" s="58"/>
    </row>
    <row r="5277" spans="19:22">
      <c r="S5277" s="58"/>
      <c r="V5277" s="58"/>
    </row>
    <row r="5278" spans="19:22">
      <c r="S5278" s="58"/>
      <c r="V5278" s="58"/>
    </row>
    <row r="5279" spans="19:22">
      <c r="S5279" s="58"/>
      <c r="V5279" s="58"/>
    </row>
    <row r="5280" spans="19:22">
      <c r="S5280" s="58"/>
      <c r="V5280" s="58"/>
    </row>
    <row r="5281" spans="19:22">
      <c r="S5281" s="58"/>
      <c r="V5281" s="58"/>
    </row>
    <row r="5282" spans="19:22">
      <c r="S5282" s="58"/>
      <c r="V5282" s="58"/>
    </row>
    <row r="5283" spans="19:22">
      <c r="S5283" s="58"/>
      <c r="V5283" s="58"/>
    </row>
    <row r="5284" spans="19:22">
      <c r="S5284" s="58"/>
      <c r="V5284" s="58"/>
    </row>
    <row r="5285" spans="19:22">
      <c r="S5285" s="58"/>
      <c r="V5285" s="58"/>
    </row>
    <row r="5286" spans="19:22">
      <c r="S5286" s="58"/>
      <c r="V5286" s="58"/>
    </row>
    <row r="5287" spans="19:22">
      <c r="S5287" s="58"/>
      <c r="V5287" s="58"/>
    </row>
    <row r="5288" spans="19:22">
      <c r="S5288" s="58"/>
      <c r="V5288" s="58"/>
    </row>
    <row r="5289" spans="19:22">
      <c r="S5289" s="58"/>
      <c r="V5289" s="58"/>
    </row>
    <row r="5290" spans="19:22">
      <c r="S5290" s="58"/>
      <c r="V5290" s="58"/>
    </row>
    <row r="5291" spans="19:22">
      <c r="S5291" s="58"/>
      <c r="V5291" s="58"/>
    </row>
    <row r="5292" spans="19:22">
      <c r="S5292" s="58"/>
      <c r="V5292" s="58"/>
    </row>
    <row r="5293" spans="19:22">
      <c r="S5293" s="58"/>
      <c r="V5293" s="58"/>
    </row>
    <row r="5294" spans="19:22">
      <c r="S5294" s="58"/>
      <c r="V5294" s="58"/>
    </row>
    <row r="5295" spans="19:22">
      <c r="S5295" s="58"/>
      <c r="V5295" s="58"/>
    </row>
    <row r="5296" spans="19:22">
      <c r="S5296" s="58"/>
      <c r="V5296" s="58"/>
    </row>
    <row r="5297" spans="19:22">
      <c r="S5297" s="58"/>
      <c r="V5297" s="58"/>
    </row>
    <row r="5298" spans="19:22">
      <c r="S5298" s="58"/>
      <c r="V5298" s="58"/>
    </row>
    <row r="5299" spans="19:22">
      <c r="S5299" s="58"/>
      <c r="V5299" s="58"/>
    </row>
    <row r="5300" spans="19:22">
      <c r="S5300" s="58"/>
      <c r="V5300" s="58"/>
    </row>
    <row r="5301" spans="19:22">
      <c r="S5301" s="58"/>
      <c r="V5301" s="58"/>
    </row>
    <row r="5302" spans="19:22">
      <c r="S5302" s="58"/>
      <c r="V5302" s="58"/>
    </row>
    <row r="5303" spans="19:22">
      <c r="S5303" s="58"/>
      <c r="V5303" s="58"/>
    </row>
    <row r="5304" spans="19:22">
      <c r="S5304" s="58"/>
      <c r="V5304" s="58"/>
    </row>
    <row r="5305" spans="19:22">
      <c r="S5305" s="58"/>
      <c r="V5305" s="58"/>
    </row>
    <row r="5306" spans="19:22">
      <c r="S5306" s="58"/>
      <c r="V5306" s="58"/>
    </row>
    <row r="5307" spans="19:22">
      <c r="S5307" s="58"/>
      <c r="V5307" s="58"/>
    </row>
    <row r="5308" spans="19:22">
      <c r="S5308" s="58"/>
      <c r="V5308" s="58"/>
    </row>
    <row r="5309" spans="19:22">
      <c r="S5309" s="58"/>
      <c r="V5309" s="58"/>
    </row>
    <row r="5310" spans="19:22">
      <c r="S5310" s="58"/>
      <c r="V5310" s="58"/>
    </row>
    <row r="5311" spans="19:22">
      <c r="S5311" s="58"/>
      <c r="V5311" s="58"/>
    </row>
    <row r="5312" spans="19:22">
      <c r="S5312" s="58"/>
      <c r="V5312" s="58"/>
    </row>
    <row r="5313" spans="19:22">
      <c r="S5313" s="58"/>
      <c r="V5313" s="58"/>
    </row>
    <row r="5314" spans="19:22">
      <c r="S5314" s="58"/>
      <c r="V5314" s="58"/>
    </row>
    <row r="5315" spans="19:22">
      <c r="S5315" s="58"/>
      <c r="V5315" s="58"/>
    </row>
    <row r="5316" spans="19:22">
      <c r="S5316" s="58"/>
      <c r="V5316" s="58"/>
    </row>
    <row r="5317" spans="19:22">
      <c r="S5317" s="58"/>
      <c r="V5317" s="58"/>
    </row>
    <row r="5318" spans="19:22">
      <c r="S5318" s="58"/>
      <c r="V5318" s="58"/>
    </row>
    <row r="5319" spans="19:22">
      <c r="S5319" s="58"/>
      <c r="V5319" s="58"/>
    </row>
    <row r="5320" spans="19:22">
      <c r="S5320" s="58"/>
      <c r="V5320" s="58"/>
    </row>
    <row r="5321" spans="19:22">
      <c r="S5321" s="58"/>
      <c r="V5321" s="58"/>
    </row>
    <row r="5322" spans="19:22">
      <c r="S5322" s="58"/>
      <c r="V5322" s="58"/>
    </row>
    <row r="5323" spans="19:22">
      <c r="S5323" s="58"/>
      <c r="V5323" s="58"/>
    </row>
    <row r="5324" spans="19:22">
      <c r="S5324" s="58"/>
      <c r="V5324" s="58"/>
    </row>
    <row r="5325" spans="19:22">
      <c r="S5325" s="58"/>
      <c r="V5325" s="58"/>
    </row>
    <row r="5326" spans="19:22">
      <c r="S5326" s="58"/>
      <c r="V5326" s="58"/>
    </row>
    <row r="5327" spans="19:22">
      <c r="S5327" s="58"/>
      <c r="V5327" s="58"/>
    </row>
    <row r="5328" spans="19:22">
      <c r="S5328" s="58"/>
      <c r="V5328" s="58"/>
    </row>
    <row r="5329" spans="19:22">
      <c r="S5329" s="58"/>
      <c r="V5329" s="58"/>
    </row>
    <row r="5330" spans="19:22">
      <c r="S5330" s="58"/>
      <c r="V5330" s="58"/>
    </row>
    <row r="5331" spans="19:22">
      <c r="S5331" s="58"/>
      <c r="V5331" s="58"/>
    </row>
    <row r="5332" spans="19:22">
      <c r="S5332" s="58"/>
      <c r="V5332" s="58"/>
    </row>
    <row r="5333" spans="19:22">
      <c r="S5333" s="58"/>
      <c r="V5333" s="58"/>
    </row>
    <row r="5334" spans="19:22">
      <c r="S5334" s="58"/>
      <c r="V5334" s="58"/>
    </row>
    <row r="5335" spans="19:22">
      <c r="S5335" s="58"/>
      <c r="V5335" s="58"/>
    </row>
    <row r="5336" spans="19:22">
      <c r="S5336" s="58"/>
      <c r="V5336" s="58"/>
    </row>
    <row r="5337" spans="19:22">
      <c r="S5337" s="58"/>
      <c r="V5337" s="58"/>
    </row>
    <row r="5338" spans="19:22">
      <c r="S5338" s="58"/>
      <c r="V5338" s="58"/>
    </row>
    <row r="5339" spans="19:22">
      <c r="S5339" s="58"/>
      <c r="V5339" s="58"/>
    </row>
    <row r="5340" spans="19:22">
      <c r="S5340" s="58"/>
      <c r="V5340" s="58"/>
    </row>
    <row r="5341" spans="19:22">
      <c r="S5341" s="58"/>
      <c r="V5341" s="58"/>
    </row>
    <row r="5342" spans="19:22">
      <c r="S5342" s="58"/>
      <c r="V5342" s="58"/>
    </row>
    <row r="5343" spans="19:22">
      <c r="S5343" s="58"/>
      <c r="V5343" s="58"/>
    </row>
    <row r="5344" spans="19:22">
      <c r="S5344" s="58"/>
      <c r="V5344" s="58"/>
    </row>
    <row r="5345" spans="19:22">
      <c r="S5345" s="58"/>
      <c r="V5345" s="58"/>
    </row>
    <row r="5346" spans="19:22">
      <c r="S5346" s="58"/>
      <c r="V5346" s="58"/>
    </row>
    <row r="5347" spans="19:22">
      <c r="S5347" s="58"/>
      <c r="V5347" s="58"/>
    </row>
    <row r="5348" spans="19:22">
      <c r="S5348" s="58"/>
      <c r="V5348" s="58"/>
    </row>
    <row r="5349" spans="19:22">
      <c r="S5349" s="58"/>
      <c r="V5349" s="58"/>
    </row>
    <row r="5350" spans="19:22">
      <c r="S5350" s="58"/>
      <c r="V5350" s="58"/>
    </row>
    <row r="5351" spans="19:22">
      <c r="S5351" s="58"/>
      <c r="V5351" s="58"/>
    </row>
    <row r="5352" spans="19:22">
      <c r="S5352" s="58"/>
      <c r="V5352" s="58"/>
    </row>
    <row r="5353" spans="19:22">
      <c r="S5353" s="58"/>
      <c r="V5353" s="58"/>
    </row>
    <row r="5354" spans="19:22">
      <c r="S5354" s="58"/>
      <c r="V5354" s="58"/>
    </row>
    <row r="5355" spans="19:22">
      <c r="S5355" s="58"/>
      <c r="V5355" s="58"/>
    </row>
    <row r="5356" spans="19:22">
      <c r="S5356" s="58"/>
      <c r="V5356" s="58"/>
    </row>
    <row r="5357" spans="19:22">
      <c r="S5357" s="58"/>
      <c r="V5357" s="58"/>
    </row>
    <row r="5358" spans="19:22">
      <c r="S5358" s="58"/>
      <c r="V5358" s="58"/>
    </row>
    <row r="5359" spans="19:22">
      <c r="S5359" s="58"/>
      <c r="V5359" s="58"/>
    </row>
    <row r="5360" spans="19:22">
      <c r="S5360" s="58"/>
      <c r="V5360" s="58"/>
    </row>
    <row r="5361" spans="19:22">
      <c r="S5361" s="58"/>
      <c r="V5361" s="58"/>
    </row>
    <row r="5362" spans="19:22">
      <c r="S5362" s="58"/>
      <c r="V5362" s="58"/>
    </row>
    <row r="5363" spans="19:22">
      <c r="S5363" s="58"/>
      <c r="V5363" s="58"/>
    </row>
    <row r="5364" spans="19:22">
      <c r="S5364" s="58"/>
      <c r="V5364" s="58"/>
    </row>
    <row r="5365" spans="19:22">
      <c r="S5365" s="58"/>
      <c r="V5365" s="58"/>
    </row>
    <row r="5366" spans="19:22">
      <c r="S5366" s="58"/>
      <c r="V5366" s="58"/>
    </row>
    <row r="5367" spans="19:22">
      <c r="S5367" s="58"/>
      <c r="V5367" s="58"/>
    </row>
    <row r="5368" spans="19:22">
      <c r="S5368" s="58"/>
      <c r="V5368" s="58"/>
    </row>
    <row r="5369" spans="19:22">
      <c r="S5369" s="58"/>
      <c r="V5369" s="58"/>
    </row>
    <row r="5370" spans="19:22">
      <c r="S5370" s="58"/>
      <c r="V5370" s="58"/>
    </row>
    <row r="5371" spans="19:22">
      <c r="S5371" s="58"/>
      <c r="V5371" s="58"/>
    </row>
    <row r="5372" spans="19:22">
      <c r="S5372" s="58"/>
      <c r="V5372" s="58"/>
    </row>
    <row r="5373" spans="19:22">
      <c r="S5373" s="58"/>
      <c r="V5373" s="58"/>
    </row>
    <row r="5374" spans="19:22">
      <c r="S5374" s="58"/>
      <c r="V5374" s="58"/>
    </row>
    <row r="5375" spans="19:22">
      <c r="S5375" s="58"/>
      <c r="V5375" s="58"/>
    </row>
    <row r="5376" spans="19:22">
      <c r="S5376" s="58"/>
      <c r="V5376" s="58"/>
    </row>
    <row r="5377" spans="19:22">
      <c r="S5377" s="58"/>
      <c r="V5377" s="58"/>
    </row>
    <row r="5378" spans="19:22">
      <c r="S5378" s="58"/>
      <c r="V5378" s="58"/>
    </row>
    <row r="5379" spans="19:22">
      <c r="S5379" s="58"/>
      <c r="V5379" s="58"/>
    </row>
    <row r="5380" spans="19:22">
      <c r="S5380" s="58"/>
      <c r="V5380" s="58"/>
    </row>
    <row r="5381" spans="19:22">
      <c r="S5381" s="58"/>
      <c r="V5381" s="58"/>
    </row>
    <row r="5382" spans="19:22">
      <c r="S5382" s="58"/>
      <c r="V5382" s="58"/>
    </row>
    <row r="5383" spans="19:22">
      <c r="S5383" s="58"/>
      <c r="V5383" s="58"/>
    </row>
    <row r="5384" spans="19:22">
      <c r="S5384" s="58"/>
      <c r="V5384" s="58"/>
    </row>
    <row r="5385" spans="19:22">
      <c r="S5385" s="58"/>
      <c r="V5385" s="58"/>
    </row>
    <row r="5386" spans="19:22">
      <c r="S5386" s="58"/>
      <c r="V5386" s="58"/>
    </row>
    <row r="5387" spans="19:22">
      <c r="S5387" s="58"/>
      <c r="V5387" s="58"/>
    </row>
    <row r="5388" spans="19:22">
      <c r="S5388" s="58"/>
      <c r="V5388" s="58"/>
    </row>
    <row r="5389" spans="19:22">
      <c r="S5389" s="58"/>
      <c r="V5389" s="58"/>
    </row>
    <row r="5390" spans="19:22">
      <c r="S5390" s="58"/>
      <c r="V5390" s="58"/>
    </row>
    <row r="5391" spans="19:22">
      <c r="S5391" s="58"/>
      <c r="V5391" s="58"/>
    </row>
    <row r="5392" spans="19:22">
      <c r="S5392" s="58"/>
      <c r="V5392" s="58"/>
    </row>
    <row r="5393" spans="19:22">
      <c r="S5393" s="58"/>
      <c r="V5393" s="58"/>
    </row>
    <row r="5394" spans="19:22">
      <c r="S5394" s="58"/>
      <c r="V5394" s="58"/>
    </row>
    <row r="5395" spans="19:22">
      <c r="S5395" s="58"/>
      <c r="V5395" s="58"/>
    </row>
    <row r="5396" spans="19:22">
      <c r="S5396" s="58"/>
      <c r="V5396" s="58"/>
    </row>
    <row r="5397" spans="19:22">
      <c r="S5397" s="58"/>
      <c r="V5397" s="58"/>
    </row>
    <row r="5398" spans="19:22">
      <c r="S5398" s="58"/>
      <c r="V5398" s="58"/>
    </row>
    <row r="5399" spans="19:22">
      <c r="S5399" s="58"/>
      <c r="V5399" s="58"/>
    </row>
    <row r="5400" spans="19:22">
      <c r="S5400" s="58"/>
      <c r="V5400" s="58"/>
    </row>
    <row r="5401" spans="19:22">
      <c r="S5401" s="58"/>
      <c r="V5401" s="58"/>
    </row>
    <row r="5402" spans="19:22">
      <c r="S5402" s="58"/>
      <c r="V5402" s="58"/>
    </row>
    <row r="5403" spans="19:22">
      <c r="S5403" s="58"/>
      <c r="V5403" s="58"/>
    </row>
    <row r="5404" spans="19:22">
      <c r="S5404" s="58"/>
      <c r="V5404" s="58"/>
    </row>
    <row r="5405" spans="19:22">
      <c r="S5405" s="58"/>
      <c r="V5405" s="58"/>
    </row>
    <row r="5406" spans="19:22">
      <c r="S5406" s="58"/>
      <c r="V5406" s="58"/>
    </row>
    <row r="5407" spans="19:22">
      <c r="S5407" s="58"/>
      <c r="V5407" s="58"/>
    </row>
    <row r="5408" spans="19:22">
      <c r="S5408" s="58"/>
      <c r="V5408" s="58"/>
    </row>
    <row r="5409" spans="19:22">
      <c r="S5409" s="58"/>
      <c r="V5409" s="58"/>
    </row>
    <row r="5410" spans="19:22">
      <c r="S5410" s="58"/>
      <c r="V5410" s="58"/>
    </row>
    <row r="5411" spans="19:22">
      <c r="S5411" s="58"/>
      <c r="V5411" s="58"/>
    </row>
    <row r="5412" spans="19:22">
      <c r="S5412" s="58"/>
      <c r="V5412" s="58"/>
    </row>
    <row r="5413" spans="19:22">
      <c r="S5413" s="58"/>
      <c r="V5413" s="58"/>
    </row>
    <row r="5414" spans="19:22">
      <c r="S5414" s="58"/>
      <c r="V5414" s="58"/>
    </row>
    <row r="5415" spans="19:22">
      <c r="S5415" s="58"/>
      <c r="V5415" s="58"/>
    </row>
    <row r="5416" spans="19:22">
      <c r="S5416" s="58"/>
      <c r="V5416" s="58"/>
    </row>
    <row r="5417" spans="19:22">
      <c r="S5417" s="58"/>
      <c r="V5417" s="58"/>
    </row>
    <row r="5418" spans="19:22">
      <c r="S5418" s="58"/>
      <c r="V5418" s="58"/>
    </row>
    <row r="5419" spans="19:22">
      <c r="S5419" s="58"/>
      <c r="V5419" s="58"/>
    </row>
    <row r="5420" spans="19:22">
      <c r="S5420" s="58"/>
      <c r="V5420" s="58"/>
    </row>
    <row r="5421" spans="19:22">
      <c r="S5421" s="58"/>
      <c r="V5421" s="58"/>
    </row>
    <row r="5422" spans="19:22">
      <c r="S5422" s="58"/>
      <c r="V5422" s="58"/>
    </row>
    <row r="5423" spans="19:22">
      <c r="S5423" s="58"/>
      <c r="V5423" s="58"/>
    </row>
    <row r="5424" spans="19:22">
      <c r="S5424" s="58"/>
      <c r="V5424" s="58"/>
    </row>
    <row r="5425" spans="19:22">
      <c r="S5425" s="58"/>
      <c r="V5425" s="58"/>
    </row>
    <row r="5426" spans="19:22">
      <c r="S5426" s="58"/>
      <c r="V5426" s="58"/>
    </row>
    <row r="5427" spans="19:22">
      <c r="S5427" s="58"/>
      <c r="V5427" s="58"/>
    </row>
    <row r="5428" spans="19:22">
      <c r="S5428" s="58"/>
      <c r="V5428" s="58"/>
    </row>
    <row r="5429" spans="19:22">
      <c r="S5429" s="58"/>
      <c r="V5429" s="58"/>
    </row>
    <row r="5430" spans="19:22">
      <c r="S5430" s="58"/>
      <c r="V5430" s="58"/>
    </row>
    <row r="5431" spans="19:22">
      <c r="S5431" s="58"/>
      <c r="V5431" s="58"/>
    </row>
    <row r="5432" spans="19:22">
      <c r="S5432" s="58"/>
      <c r="V5432" s="58"/>
    </row>
    <row r="5433" spans="19:22">
      <c r="S5433" s="58"/>
      <c r="V5433" s="58"/>
    </row>
    <row r="5434" spans="19:22">
      <c r="S5434" s="58"/>
      <c r="V5434" s="58"/>
    </row>
    <row r="5435" spans="19:22">
      <c r="S5435" s="58"/>
      <c r="V5435" s="58"/>
    </row>
    <row r="5436" spans="19:22">
      <c r="S5436" s="58"/>
      <c r="V5436" s="58"/>
    </row>
    <row r="5437" spans="19:22">
      <c r="S5437" s="58"/>
      <c r="V5437" s="58"/>
    </row>
    <row r="5438" spans="19:22">
      <c r="S5438" s="58"/>
      <c r="V5438" s="58"/>
    </row>
    <row r="5439" spans="19:22">
      <c r="S5439" s="58"/>
      <c r="V5439" s="58"/>
    </row>
    <row r="5440" spans="19:22">
      <c r="S5440" s="58"/>
      <c r="V5440" s="58"/>
    </row>
    <row r="5441" spans="19:22">
      <c r="S5441" s="58"/>
      <c r="V5441" s="58"/>
    </row>
    <row r="5442" spans="19:22">
      <c r="S5442" s="58"/>
      <c r="V5442" s="58"/>
    </row>
    <row r="5443" spans="19:22">
      <c r="S5443" s="58"/>
      <c r="V5443" s="58"/>
    </row>
    <row r="5444" spans="19:22">
      <c r="S5444" s="58"/>
      <c r="V5444" s="58"/>
    </row>
    <row r="5445" spans="19:22">
      <c r="S5445" s="58"/>
      <c r="V5445" s="58"/>
    </row>
    <row r="5446" spans="19:22">
      <c r="S5446" s="58"/>
      <c r="V5446" s="58"/>
    </row>
    <row r="5447" spans="19:22">
      <c r="S5447" s="58"/>
      <c r="V5447" s="58"/>
    </row>
    <row r="5448" spans="19:22">
      <c r="S5448" s="58"/>
      <c r="V5448" s="58"/>
    </row>
    <row r="5449" spans="19:22">
      <c r="S5449" s="58"/>
      <c r="V5449" s="58"/>
    </row>
    <row r="5450" spans="19:22">
      <c r="S5450" s="58"/>
      <c r="V5450" s="58"/>
    </row>
    <row r="5451" spans="19:22">
      <c r="S5451" s="58"/>
      <c r="V5451" s="58"/>
    </row>
    <row r="5452" spans="19:22">
      <c r="S5452" s="58"/>
      <c r="V5452" s="58"/>
    </row>
    <row r="5453" spans="19:22">
      <c r="S5453" s="58"/>
      <c r="V5453" s="58"/>
    </row>
    <row r="5454" spans="19:22">
      <c r="S5454" s="58"/>
      <c r="V5454" s="58"/>
    </row>
    <row r="5455" spans="19:22">
      <c r="S5455" s="58"/>
      <c r="V5455" s="58"/>
    </row>
    <row r="5456" spans="19:22">
      <c r="S5456" s="58"/>
      <c r="V5456" s="58"/>
    </row>
    <row r="5457" spans="19:22">
      <c r="S5457" s="58"/>
      <c r="V5457" s="58"/>
    </row>
    <row r="5458" spans="19:22">
      <c r="S5458" s="58"/>
      <c r="V5458" s="58"/>
    </row>
    <row r="5459" spans="19:22">
      <c r="S5459" s="58"/>
      <c r="V5459" s="58"/>
    </row>
    <row r="5460" spans="19:22">
      <c r="S5460" s="58"/>
      <c r="V5460" s="58"/>
    </row>
    <row r="5461" spans="19:22">
      <c r="S5461" s="58"/>
      <c r="V5461" s="58"/>
    </row>
    <row r="5462" spans="19:22">
      <c r="S5462" s="58"/>
      <c r="V5462" s="58"/>
    </row>
    <row r="5463" spans="19:22">
      <c r="S5463" s="58"/>
      <c r="V5463" s="58"/>
    </row>
    <row r="5464" spans="19:22">
      <c r="S5464" s="58"/>
      <c r="V5464" s="58"/>
    </row>
    <row r="5465" spans="19:22">
      <c r="S5465" s="58"/>
      <c r="V5465" s="58"/>
    </row>
    <row r="5466" spans="19:22">
      <c r="S5466" s="58"/>
      <c r="V5466" s="58"/>
    </row>
    <row r="5467" spans="19:22">
      <c r="S5467" s="58"/>
      <c r="V5467" s="58"/>
    </row>
    <row r="5468" spans="19:22">
      <c r="S5468" s="58"/>
      <c r="V5468" s="58"/>
    </row>
    <row r="5469" spans="19:22">
      <c r="S5469" s="58"/>
      <c r="V5469" s="58"/>
    </row>
    <row r="5470" spans="19:22">
      <c r="S5470" s="58"/>
      <c r="V5470" s="58"/>
    </row>
    <row r="5471" spans="19:22">
      <c r="S5471" s="58"/>
      <c r="V5471" s="58"/>
    </row>
    <row r="5472" spans="19:22">
      <c r="S5472" s="58"/>
      <c r="V5472" s="58"/>
    </row>
    <row r="5473" spans="19:22">
      <c r="S5473" s="58"/>
      <c r="V5473" s="58"/>
    </row>
    <row r="5474" spans="19:22">
      <c r="S5474" s="58"/>
      <c r="V5474" s="58"/>
    </row>
    <row r="5475" spans="19:22">
      <c r="S5475" s="58"/>
      <c r="V5475" s="58"/>
    </row>
    <row r="5476" spans="19:22">
      <c r="S5476" s="58"/>
      <c r="V5476" s="58"/>
    </row>
    <row r="5477" spans="19:22">
      <c r="S5477" s="58"/>
      <c r="V5477" s="58"/>
    </row>
    <row r="5478" spans="19:22">
      <c r="S5478" s="58"/>
      <c r="V5478" s="58"/>
    </row>
    <row r="5479" spans="19:22">
      <c r="S5479" s="58"/>
      <c r="V5479" s="58"/>
    </row>
    <row r="5480" spans="19:22">
      <c r="S5480" s="58"/>
      <c r="V5480" s="58"/>
    </row>
    <row r="5481" spans="19:22">
      <c r="S5481" s="58"/>
      <c r="V5481" s="58"/>
    </row>
    <row r="5482" spans="19:22">
      <c r="S5482" s="58"/>
      <c r="V5482" s="58"/>
    </row>
    <row r="5483" spans="19:22">
      <c r="S5483" s="58"/>
      <c r="V5483" s="58"/>
    </row>
    <row r="5484" spans="19:22">
      <c r="S5484" s="58"/>
      <c r="V5484" s="58"/>
    </row>
    <row r="5485" spans="19:22">
      <c r="S5485" s="58"/>
      <c r="V5485" s="58"/>
    </row>
    <row r="5486" spans="19:22">
      <c r="S5486" s="58"/>
      <c r="V5486" s="58"/>
    </row>
    <row r="5487" spans="19:22">
      <c r="S5487" s="58"/>
      <c r="V5487" s="58"/>
    </row>
    <row r="5488" spans="19:22">
      <c r="S5488" s="58"/>
      <c r="V5488" s="58"/>
    </row>
    <row r="5489" spans="19:22">
      <c r="S5489" s="58"/>
      <c r="V5489" s="58"/>
    </row>
    <row r="5490" spans="19:22">
      <c r="S5490" s="58"/>
      <c r="V5490" s="58"/>
    </row>
    <row r="5491" spans="19:22">
      <c r="S5491" s="58"/>
      <c r="V5491" s="58"/>
    </row>
    <row r="5492" spans="19:22">
      <c r="S5492" s="58"/>
      <c r="V5492" s="58"/>
    </row>
    <row r="5493" spans="19:22">
      <c r="S5493" s="58"/>
      <c r="V5493" s="58"/>
    </row>
    <row r="5494" spans="19:22">
      <c r="S5494" s="58"/>
      <c r="V5494" s="58"/>
    </row>
    <row r="5495" spans="19:22">
      <c r="S5495" s="58"/>
      <c r="V5495" s="58"/>
    </row>
    <row r="5496" spans="19:22">
      <c r="S5496" s="58"/>
      <c r="V5496" s="58"/>
    </row>
    <row r="5497" spans="19:22">
      <c r="S5497" s="58"/>
      <c r="V5497" s="58"/>
    </row>
    <row r="5498" spans="19:22">
      <c r="S5498" s="58"/>
      <c r="V5498" s="58"/>
    </row>
    <row r="5499" spans="19:22">
      <c r="S5499" s="58"/>
      <c r="V5499" s="58"/>
    </row>
    <row r="5500" spans="19:22">
      <c r="S5500" s="58"/>
      <c r="V5500" s="58"/>
    </row>
    <row r="5501" spans="19:22">
      <c r="S5501" s="58"/>
      <c r="V5501" s="58"/>
    </row>
    <row r="5502" spans="19:22">
      <c r="S5502" s="58"/>
      <c r="V5502" s="58"/>
    </row>
    <row r="5503" spans="19:22">
      <c r="S5503" s="58"/>
      <c r="V5503" s="58"/>
    </row>
    <row r="5504" spans="19:22">
      <c r="S5504" s="58"/>
      <c r="V5504" s="58"/>
    </row>
    <row r="5505" spans="19:22">
      <c r="S5505" s="58"/>
      <c r="V5505" s="58"/>
    </row>
    <row r="5506" spans="19:22">
      <c r="S5506" s="58"/>
      <c r="V5506" s="58"/>
    </row>
    <row r="5507" spans="19:22">
      <c r="S5507" s="58"/>
      <c r="V5507" s="58"/>
    </row>
    <row r="5508" spans="19:22">
      <c r="S5508" s="58"/>
      <c r="V5508" s="58"/>
    </row>
    <row r="5509" spans="19:22">
      <c r="S5509" s="58"/>
      <c r="V5509" s="58"/>
    </row>
    <row r="5510" spans="19:22">
      <c r="S5510" s="58"/>
      <c r="V5510" s="58"/>
    </row>
    <row r="5511" spans="19:22">
      <c r="S5511" s="58"/>
      <c r="V5511" s="58"/>
    </row>
    <row r="5512" spans="19:22">
      <c r="S5512" s="58"/>
      <c r="V5512" s="58"/>
    </row>
    <row r="5513" spans="19:22">
      <c r="S5513" s="58"/>
      <c r="V5513" s="58"/>
    </row>
    <row r="5514" spans="19:22">
      <c r="S5514" s="58"/>
      <c r="V5514" s="58"/>
    </row>
    <row r="5515" spans="19:22">
      <c r="S5515" s="58"/>
      <c r="V5515" s="58"/>
    </row>
    <row r="5516" spans="19:22">
      <c r="S5516" s="58"/>
      <c r="V5516" s="58"/>
    </row>
    <row r="5517" spans="19:22">
      <c r="S5517" s="58"/>
      <c r="V5517" s="58"/>
    </row>
    <row r="5518" spans="19:22">
      <c r="S5518" s="58"/>
      <c r="V5518" s="58"/>
    </row>
    <row r="5519" spans="19:22">
      <c r="S5519" s="58"/>
      <c r="V5519" s="58"/>
    </row>
    <row r="5520" spans="19:22">
      <c r="S5520" s="58"/>
      <c r="V5520" s="58"/>
    </row>
    <row r="5521" spans="19:22">
      <c r="S5521" s="58"/>
      <c r="V5521" s="58"/>
    </row>
    <row r="5522" spans="19:22">
      <c r="S5522" s="58"/>
      <c r="V5522" s="58"/>
    </row>
    <row r="5523" spans="19:22">
      <c r="S5523" s="58"/>
      <c r="V5523" s="58"/>
    </row>
    <row r="5524" spans="19:22">
      <c r="S5524" s="58"/>
      <c r="V5524" s="58"/>
    </row>
    <row r="5525" spans="19:22">
      <c r="S5525" s="58"/>
      <c r="V5525" s="58"/>
    </row>
    <row r="5526" spans="19:22">
      <c r="S5526" s="58"/>
      <c r="V5526" s="58"/>
    </row>
    <row r="5527" spans="19:22">
      <c r="S5527" s="58"/>
      <c r="V5527" s="58"/>
    </row>
    <row r="5528" spans="19:22">
      <c r="S5528" s="58"/>
      <c r="V5528" s="58"/>
    </row>
    <row r="5529" spans="19:22">
      <c r="S5529" s="58"/>
      <c r="V5529" s="58"/>
    </row>
    <row r="5530" spans="19:22">
      <c r="S5530" s="58"/>
      <c r="V5530" s="58"/>
    </row>
    <row r="5531" spans="19:22">
      <c r="S5531" s="58"/>
      <c r="V5531" s="58"/>
    </row>
    <row r="5532" spans="19:22">
      <c r="S5532" s="58"/>
      <c r="V5532" s="58"/>
    </row>
    <row r="5533" spans="19:22">
      <c r="S5533" s="58"/>
      <c r="V5533" s="58"/>
    </row>
    <row r="5534" spans="19:22">
      <c r="S5534" s="58"/>
      <c r="V5534" s="58"/>
    </row>
    <row r="5535" spans="19:22">
      <c r="S5535" s="58"/>
      <c r="V5535" s="58"/>
    </row>
    <row r="5536" spans="19:22">
      <c r="S5536" s="58"/>
      <c r="V5536" s="58"/>
    </row>
    <row r="5537" spans="19:22">
      <c r="S5537" s="58"/>
      <c r="V5537" s="58"/>
    </row>
    <row r="5538" spans="19:22">
      <c r="S5538" s="58"/>
      <c r="V5538" s="58"/>
    </row>
    <row r="5539" spans="19:22">
      <c r="S5539" s="58"/>
      <c r="V5539" s="58"/>
    </row>
    <row r="5540" spans="19:22">
      <c r="S5540" s="58"/>
      <c r="V5540" s="58"/>
    </row>
    <row r="5541" spans="19:22">
      <c r="S5541" s="58"/>
      <c r="V5541" s="58"/>
    </row>
    <row r="5542" spans="19:22">
      <c r="S5542" s="58"/>
      <c r="V5542" s="58"/>
    </row>
    <row r="5543" spans="19:22">
      <c r="S5543" s="58"/>
      <c r="V5543" s="58"/>
    </row>
    <row r="5544" spans="19:22">
      <c r="S5544" s="58"/>
      <c r="V5544" s="58"/>
    </row>
    <row r="5545" spans="19:22">
      <c r="S5545" s="58"/>
      <c r="V5545" s="58"/>
    </row>
    <row r="5546" spans="19:22">
      <c r="S5546" s="58"/>
      <c r="V5546" s="58"/>
    </row>
    <row r="5547" spans="19:22">
      <c r="S5547" s="58"/>
      <c r="V5547" s="58"/>
    </row>
    <row r="5548" spans="19:22">
      <c r="S5548" s="58"/>
      <c r="V5548" s="58"/>
    </row>
    <row r="5549" spans="19:22">
      <c r="S5549" s="58"/>
      <c r="V5549" s="58"/>
    </row>
    <row r="5550" spans="19:22">
      <c r="S5550" s="58"/>
      <c r="V5550" s="58"/>
    </row>
    <row r="5551" spans="19:22">
      <c r="S5551" s="58"/>
      <c r="V5551" s="58"/>
    </row>
    <row r="5552" spans="19:22">
      <c r="S5552" s="58"/>
      <c r="V5552" s="58"/>
    </row>
    <row r="5553" spans="19:22">
      <c r="S5553" s="58"/>
      <c r="V5553" s="58"/>
    </row>
    <row r="5554" spans="19:22">
      <c r="S5554" s="58"/>
      <c r="V5554" s="58"/>
    </row>
    <row r="5555" spans="19:22">
      <c r="S5555" s="58"/>
      <c r="V5555" s="58"/>
    </row>
    <row r="5556" spans="19:22">
      <c r="S5556" s="58"/>
      <c r="V5556" s="58"/>
    </row>
    <row r="5557" spans="19:22">
      <c r="S5557" s="58"/>
      <c r="V5557" s="58"/>
    </row>
    <row r="5558" spans="19:22">
      <c r="S5558" s="58"/>
      <c r="V5558" s="58"/>
    </row>
    <row r="5559" spans="19:22">
      <c r="S5559" s="58"/>
      <c r="V5559" s="58"/>
    </row>
    <row r="5560" spans="19:22">
      <c r="S5560" s="58"/>
      <c r="V5560" s="58"/>
    </row>
    <row r="5561" spans="19:22">
      <c r="S5561" s="58"/>
      <c r="V5561" s="58"/>
    </row>
    <row r="5562" spans="19:22">
      <c r="S5562" s="58"/>
      <c r="V5562" s="58"/>
    </row>
    <row r="5563" spans="19:22">
      <c r="S5563" s="58"/>
      <c r="V5563" s="58"/>
    </row>
    <row r="5564" spans="19:22">
      <c r="S5564" s="58"/>
      <c r="V5564" s="58"/>
    </row>
    <row r="5565" spans="19:22">
      <c r="S5565" s="58"/>
      <c r="V5565" s="58"/>
    </row>
    <row r="5566" spans="19:22">
      <c r="S5566" s="58"/>
      <c r="V5566" s="58"/>
    </row>
    <row r="5567" spans="19:22">
      <c r="S5567" s="58"/>
      <c r="V5567" s="58"/>
    </row>
    <row r="5568" spans="19:22">
      <c r="S5568" s="58"/>
      <c r="V5568" s="58"/>
    </row>
    <row r="5569" spans="19:22">
      <c r="S5569" s="58"/>
      <c r="V5569" s="58"/>
    </row>
    <row r="5570" spans="19:22">
      <c r="S5570" s="58"/>
      <c r="V5570" s="58"/>
    </row>
    <row r="5571" spans="19:22">
      <c r="S5571" s="58"/>
      <c r="V5571" s="58"/>
    </row>
    <row r="5572" spans="19:22">
      <c r="S5572" s="58"/>
      <c r="V5572" s="58"/>
    </row>
    <row r="5573" spans="19:22">
      <c r="S5573" s="58"/>
      <c r="V5573" s="58"/>
    </row>
    <row r="5574" spans="19:22">
      <c r="S5574" s="58"/>
      <c r="V5574" s="58"/>
    </row>
    <row r="5575" spans="19:22">
      <c r="S5575" s="58"/>
      <c r="V5575" s="58"/>
    </row>
    <row r="5576" spans="19:22">
      <c r="S5576" s="58"/>
      <c r="V5576" s="58"/>
    </row>
    <row r="5577" spans="19:22">
      <c r="S5577" s="58"/>
      <c r="V5577" s="58"/>
    </row>
    <row r="5578" spans="19:22">
      <c r="S5578" s="58"/>
      <c r="V5578" s="58"/>
    </row>
    <row r="5579" spans="19:22">
      <c r="S5579" s="58"/>
      <c r="V5579" s="58"/>
    </row>
    <row r="5580" spans="19:22">
      <c r="S5580" s="58"/>
      <c r="V5580" s="58"/>
    </row>
    <row r="5581" spans="19:22">
      <c r="S5581" s="58"/>
      <c r="V5581" s="58"/>
    </row>
    <row r="5582" spans="19:22">
      <c r="S5582" s="58"/>
      <c r="V5582" s="58"/>
    </row>
    <row r="5583" spans="19:22">
      <c r="S5583" s="58"/>
      <c r="V5583" s="58"/>
    </row>
    <row r="5584" spans="19:22">
      <c r="S5584" s="58"/>
      <c r="V5584" s="58"/>
    </row>
    <row r="5585" spans="19:22">
      <c r="S5585" s="58"/>
      <c r="V5585" s="58"/>
    </row>
    <row r="5586" spans="19:22">
      <c r="S5586" s="58"/>
      <c r="V5586" s="58"/>
    </row>
    <row r="5587" spans="19:22">
      <c r="S5587" s="58"/>
      <c r="V5587" s="58"/>
    </row>
    <row r="5588" spans="19:22">
      <c r="S5588" s="58"/>
      <c r="V5588" s="58"/>
    </row>
    <row r="5589" spans="19:22">
      <c r="S5589" s="58"/>
      <c r="V5589" s="58"/>
    </row>
    <row r="5590" spans="19:22">
      <c r="S5590" s="58"/>
      <c r="V5590" s="58"/>
    </row>
    <row r="5591" spans="19:22">
      <c r="S5591" s="58"/>
      <c r="V5591" s="58"/>
    </row>
    <row r="5592" spans="19:22">
      <c r="S5592" s="58"/>
      <c r="V5592" s="58"/>
    </row>
    <row r="5593" spans="19:22">
      <c r="S5593" s="58"/>
      <c r="V5593" s="58"/>
    </row>
    <row r="5594" spans="19:22">
      <c r="S5594" s="58"/>
      <c r="V5594" s="58"/>
    </row>
    <row r="5595" spans="19:22">
      <c r="S5595" s="58"/>
      <c r="V5595" s="58"/>
    </row>
    <row r="5596" spans="19:22">
      <c r="S5596" s="58"/>
      <c r="V5596" s="58"/>
    </row>
    <row r="5597" spans="19:22">
      <c r="S5597" s="58"/>
      <c r="V5597" s="58"/>
    </row>
    <row r="5598" spans="19:22">
      <c r="S5598" s="58"/>
      <c r="V5598" s="58"/>
    </row>
    <row r="5599" spans="19:22">
      <c r="S5599" s="58"/>
      <c r="V5599" s="58"/>
    </row>
    <row r="5600" spans="19:22">
      <c r="S5600" s="58"/>
      <c r="V5600" s="58"/>
    </row>
    <row r="5601" spans="19:22">
      <c r="S5601" s="58"/>
      <c r="V5601" s="58"/>
    </row>
    <row r="5602" spans="19:22">
      <c r="S5602" s="58"/>
      <c r="V5602" s="58"/>
    </row>
    <row r="5603" spans="19:22">
      <c r="S5603" s="58"/>
      <c r="V5603" s="58"/>
    </row>
    <row r="5604" spans="19:22">
      <c r="S5604" s="58"/>
      <c r="V5604" s="58"/>
    </row>
    <row r="5605" spans="19:22">
      <c r="S5605" s="58"/>
      <c r="V5605" s="58"/>
    </row>
    <row r="5606" spans="19:22">
      <c r="S5606" s="58"/>
      <c r="V5606" s="58"/>
    </row>
    <row r="5607" spans="19:22">
      <c r="S5607" s="58"/>
      <c r="V5607" s="58"/>
    </row>
    <row r="5608" spans="19:22">
      <c r="S5608" s="58"/>
      <c r="V5608" s="58"/>
    </row>
    <row r="5609" spans="19:22">
      <c r="S5609" s="58"/>
      <c r="V5609" s="58"/>
    </row>
    <row r="5610" spans="19:22">
      <c r="S5610" s="58"/>
      <c r="V5610" s="58"/>
    </row>
    <row r="5611" spans="19:22">
      <c r="S5611" s="58"/>
      <c r="V5611" s="58"/>
    </row>
    <row r="5612" spans="19:22">
      <c r="S5612" s="58"/>
      <c r="V5612" s="58"/>
    </row>
    <row r="5613" spans="19:22">
      <c r="S5613" s="58"/>
      <c r="V5613" s="58"/>
    </row>
    <row r="5614" spans="19:22">
      <c r="S5614" s="58"/>
      <c r="V5614" s="58"/>
    </row>
    <row r="5615" spans="19:22">
      <c r="S5615" s="58"/>
      <c r="V5615" s="58"/>
    </row>
    <row r="5616" spans="19:22">
      <c r="S5616" s="58"/>
      <c r="V5616" s="58"/>
    </row>
    <row r="5617" spans="19:22">
      <c r="S5617" s="58"/>
      <c r="V5617" s="58"/>
    </row>
    <row r="5618" spans="19:22">
      <c r="S5618" s="58"/>
      <c r="V5618" s="58"/>
    </row>
    <row r="5619" spans="19:22">
      <c r="S5619" s="58"/>
      <c r="V5619" s="58"/>
    </row>
    <row r="5620" spans="19:22">
      <c r="S5620" s="58"/>
      <c r="V5620" s="58"/>
    </row>
    <row r="5621" spans="19:22">
      <c r="S5621" s="58"/>
      <c r="V5621" s="58"/>
    </row>
    <row r="5622" spans="19:22">
      <c r="S5622" s="58"/>
      <c r="V5622" s="58"/>
    </row>
    <row r="5623" spans="19:22">
      <c r="S5623" s="58"/>
      <c r="V5623" s="58"/>
    </row>
    <row r="5624" spans="19:22">
      <c r="S5624" s="58"/>
      <c r="V5624" s="58"/>
    </row>
    <row r="5625" spans="19:22">
      <c r="S5625" s="58"/>
      <c r="V5625" s="58"/>
    </row>
    <row r="5626" spans="19:22">
      <c r="S5626" s="58"/>
      <c r="V5626" s="58"/>
    </row>
    <row r="5627" spans="19:22">
      <c r="S5627" s="58"/>
      <c r="V5627" s="58"/>
    </row>
    <row r="5628" spans="19:22">
      <c r="S5628" s="58"/>
      <c r="V5628" s="58"/>
    </row>
    <row r="5629" spans="19:22">
      <c r="S5629" s="58"/>
      <c r="V5629" s="58"/>
    </row>
    <row r="5630" spans="19:22">
      <c r="S5630" s="58"/>
      <c r="V5630" s="58"/>
    </row>
    <row r="5631" spans="19:22">
      <c r="S5631" s="58"/>
      <c r="V5631" s="58"/>
    </row>
    <row r="5632" spans="19:22">
      <c r="S5632" s="58"/>
      <c r="V5632" s="58"/>
    </row>
    <row r="5633" spans="19:22">
      <c r="S5633" s="58"/>
      <c r="V5633" s="58"/>
    </row>
    <row r="5634" spans="19:22">
      <c r="S5634" s="58"/>
      <c r="V5634" s="58"/>
    </row>
    <row r="5635" spans="19:22">
      <c r="S5635" s="58"/>
      <c r="V5635" s="58"/>
    </row>
    <row r="5636" spans="19:22">
      <c r="S5636" s="58"/>
      <c r="V5636" s="58"/>
    </row>
    <row r="5637" spans="19:22">
      <c r="S5637" s="58"/>
      <c r="V5637" s="58"/>
    </row>
    <row r="5638" spans="19:22">
      <c r="S5638" s="58"/>
      <c r="V5638" s="58"/>
    </row>
    <row r="5639" spans="19:22">
      <c r="S5639" s="58"/>
      <c r="V5639" s="58"/>
    </row>
    <row r="5640" spans="19:22">
      <c r="S5640" s="58"/>
      <c r="V5640" s="58"/>
    </row>
    <row r="5641" spans="19:22">
      <c r="S5641" s="58"/>
      <c r="V5641" s="58"/>
    </row>
    <row r="5642" spans="19:22">
      <c r="S5642" s="58"/>
      <c r="V5642" s="58"/>
    </row>
    <row r="5643" spans="19:22">
      <c r="S5643" s="58"/>
      <c r="V5643" s="58"/>
    </row>
    <row r="5644" spans="19:22">
      <c r="S5644" s="58"/>
      <c r="V5644" s="58"/>
    </row>
    <row r="5645" spans="19:22">
      <c r="S5645" s="58"/>
      <c r="V5645" s="58"/>
    </row>
    <row r="5646" spans="19:22">
      <c r="S5646" s="58"/>
      <c r="V5646" s="58"/>
    </row>
    <row r="5647" spans="19:22">
      <c r="S5647" s="58"/>
      <c r="V5647" s="58"/>
    </row>
    <row r="5648" spans="19:22">
      <c r="S5648" s="58"/>
      <c r="V5648" s="58"/>
    </row>
    <row r="5649" spans="19:22">
      <c r="S5649" s="58"/>
      <c r="V5649" s="58"/>
    </row>
    <row r="5650" spans="19:22">
      <c r="S5650" s="58"/>
      <c r="V5650" s="58"/>
    </row>
    <row r="5651" spans="19:22">
      <c r="S5651" s="58"/>
      <c r="V5651" s="58"/>
    </row>
    <row r="5652" spans="19:22">
      <c r="S5652" s="58"/>
      <c r="V5652" s="58"/>
    </row>
    <row r="5653" spans="19:22">
      <c r="S5653" s="58"/>
      <c r="V5653" s="58"/>
    </row>
    <row r="5654" spans="19:22">
      <c r="S5654" s="58"/>
      <c r="V5654" s="58"/>
    </row>
    <row r="5655" spans="19:22">
      <c r="S5655" s="58"/>
      <c r="V5655" s="58"/>
    </row>
    <row r="5656" spans="19:22">
      <c r="S5656" s="58"/>
      <c r="V5656" s="58"/>
    </row>
    <row r="5657" spans="19:22">
      <c r="S5657" s="58"/>
      <c r="V5657" s="58"/>
    </row>
    <row r="5658" spans="19:22">
      <c r="S5658" s="58"/>
      <c r="V5658" s="58"/>
    </row>
    <row r="5659" spans="19:22">
      <c r="S5659" s="58"/>
      <c r="V5659" s="58"/>
    </row>
    <row r="5660" spans="19:22">
      <c r="S5660" s="58"/>
      <c r="V5660" s="58"/>
    </row>
    <row r="5661" spans="19:22">
      <c r="S5661" s="58"/>
      <c r="V5661" s="58"/>
    </row>
    <row r="5662" spans="19:22">
      <c r="S5662" s="58"/>
      <c r="V5662" s="58"/>
    </row>
    <row r="5663" spans="19:22">
      <c r="S5663" s="58"/>
      <c r="V5663" s="58"/>
    </row>
    <row r="5664" spans="19:22">
      <c r="S5664" s="58"/>
      <c r="V5664" s="58"/>
    </row>
    <row r="5665" spans="19:22">
      <c r="S5665" s="58"/>
      <c r="V5665" s="58"/>
    </row>
    <row r="5666" spans="19:22">
      <c r="S5666" s="58"/>
      <c r="V5666" s="58"/>
    </row>
    <row r="5667" spans="19:22">
      <c r="S5667" s="58"/>
      <c r="V5667" s="58"/>
    </row>
    <row r="5668" spans="19:22">
      <c r="S5668" s="58"/>
      <c r="V5668" s="58"/>
    </row>
    <row r="5669" spans="19:22">
      <c r="S5669" s="58"/>
      <c r="V5669" s="58"/>
    </row>
    <row r="5670" spans="19:22">
      <c r="S5670" s="58"/>
      <c r="V5670" s="58"/>
    </row>
    <row r="5671" spans="19:22">
      <c r="S5671" s="58"/>
      <c r="V5671" s="58"/>
    </row>
    <row r="5672" spans="19:22">
      <c r="S5672" s="58"/>
      <c r="V5672" s="58"/>
    </row>
    <row r="5673" spans="19:22">
      <c r="S5673" s="58"/>
      <c r="V5673" s="58"/>
    </row>
    <row r="5674" spans="19:22">
      <c r="S5674" s="58"/>
      <c r="V5674" s="58"/>
    </row>
    <row r="5675" spans="19:22">
      <c r="S5675" s="58"/>
      <c r="V5675" s="58"/>
    </row>
    <row r="5676" spans="19:22">
      <c r="S5676" s="58"/>
      <c r="V5676" s="58"/>
    </row>
    <row r="5677" spans="19:22">
      <c r="S5677" s="58"/>
      <c r="V5677" s="58"/>
    </row>
    <row r="5678" spans="19:22">
      <c r="S5678" s="58"/>
      <c r="V5678" s="58"/>
    </row>
    <row r="5679" spans="19:22">
      <c r="S5679" s="58"/>
      <c r="V5679" s="58"/>
    </row>
    <row r="5680" spans="19:22">
      <c r="S5680" s="58"/>
      <c r="V5680" s="58"/>
    </row>
    <row r="5681" spans="19:22">
      <c r="S5681" s="58"/>
      <c r="V5681" s="58"/>
    </row>
    <row r="5682" spans="19:22">
      <c r="S5682" s="58"/>
      <c r="V5682" s="58"/>
    </row>
    <row r="5683" spans="19:22">
      <c r="S5683" s="58"/>
      <c r="V5683" s="58"/>
    </row>
    <row r="5684" spans="19:22">
      <c r="S5684" s="58"/>
      <c r="V5684" s="58"/>
    </row>
    <row r="5685" spans="19:22">
      <c r="S5685" s="58"/>
      <c r="V5685" s="58"/>
    </row>
    <row r="5686" spans="19:22">
      <c r="S5686" s="58"/>
      <c r="V5686" s="58"/>
    </row>
    <row r="5687" spans="19:22">
      <c r="S5687" s="58"/>
      <c r="V5687" s="58"/>
    </row>
    <row r="5688" spans="19:22">
      <c r="S5688" s="58"/>
      <c r="V5688" s="58"/>
    </row>
    <row r="5689" spans="19:22">
      <c r="S5689" s="58"/>
      <c r="V5689" s="58"/>
    </row>
    <row r="5690" spans="19:22">
      <c r="S5690" s="58"/>
      <c r="V5690" s="58"/>
    </row>
    <row r="5691" spans="19:22">
      <c r="S5691" s="58"/>
      <c r="V5691" s="58"/>
    </row>
    <row r="5692" spans="19:22">
      <c r="S5692" s="58"/>
      <c r="V5692" s="58"/>
    </row>
    <row r="5693" spans="19:22">
      <c r="S5693" s="58"/>
      <c r="V5693" s="58"/>
    </row>
    <row r="5694" spans="19:22">
      <c r="S5694" s="58"/>
      <c r="V5694" s="58"/>
    </row>
    <row r="5695" spans="19:22">
      <c r="S5695" s="58"/>
      <c r="V5695" s="58"/>
    </row>
    <row r="5696" spans="19:22">
      <c r="S5696" s="58"/>
      <c r="V5696" s="58"/>
    </row>
    <row r="5697" spans="19:22">
      <c r="S5697" s="58"/>
      <c r="V5697" s="58"/>
    </row>
    <row r="5698" spans="19:22">
      <c r="S5698" s="58"/>
      <c r="V5698" s="58"/>
    </row>
    <row r="5699" spans="19:22">
      <c r="S5699" s="58"/>
      <c r="V5699" s="58"/>
    </row>
    <row r="5700" spans="19:22">
      <c r="S5700" s="58"/>
      <c r="V5700" s="58"/>
    </row>
    <row r="5701" spans="19:22">
      <c r="S5701" s="58"/>
      <c r="V5701" s="58"/>
    </row>
    <row r="5702" spans="19:22">
      <c r="S5702" s="58"/>
      <c r="V5702" s="58"/>
    </row>
    <row r="5703" spans="19:22">
      <c r="S5703" s="58"/>
      <c r="V5703" s="58"/>
    </row>
    <row r="5704" spans="19:22">
      <c r="S5704" s="58"/>
      <c r="V5704" s="58"/>
    </row>
    <row r="5705" spans="19:22">
      <c r="S5705" s="58"/>
      <c r="V5705" s="58"/>
    </row>
    <row r="5706" spans="19:22">
      <c r="S5706" s="58"/>
      <c r="V5706" s="58"/>
    </row>
    <row r="5707" spans="19:22">
      <c r="S5707" s="58"/>
      <c r="V5707" s="58"/>
    </row>
    <row r="5708" spans="19:22">
      <c r="S5708" s="58"/>
      <c r="V5708" s="58"/>
    </row>
    <row r="5709" spans="19:22">
      <c r="S5709" s="58"/>
      <c r="V5709" s="58"/>
    </row>
    <row r="5710" spans="19:22">
      <c r="S5710" s="58"/>
      <c r="V5710" s="58"/>
    </row>
    <row r="5711" spans="19:22">
      <c r="S5711" s="58"/>
      <c r="V5711" s="58"/>
    </row>
    <row r="5712" spans="19:22">
      <c r="S5712" s="58"/>
      <c r="V5712" s="58"/>
    </row>
    <row r="5713" spans="19:22">
      <c r="S5713" s="58"/>
      <c r="V5713" s="58"/>
    </row>
    <row r="5714" spans="19:22">
      <c r="S5714" s="58"/>
      <c r="V5714" s="58"/>
    </row>
    <row r="5715" spans="19:22">
      <c r="S5715" s="58"/>
      <c r="V5715" s="58"/>
    </row>
    <row r="5716" spans="19:22">
      <c r="S5716" s="58"/>
      <c r="V5716" s="58"/>
    </row>
    <row r="5717" spans="19:22">
      <c r="S5717" s="58"/>
      <c r="V5717" s="58"/>
    </row>
    <row r="5718" spans="19:22">
      <c r="S5718" s="58"/>
      <c r="V5718" s="58"/>
    </row>
    <row r="5719" spans="19:22">
      <c r="S5719" s="58"/>
      <c r="V5719" s="58"/>
    </row>
    <row r="5720" spans="19:22">
      <c r="S5720" s="58"/>
      <c r="V5720" s="58"/>
    </row>
    <row r="5721" spans="19:22">
      <c r="S5721" s="58"/>
      <c r="V5721" s="58"/>
    </row>
    <row r="5722" spans="19:22">
      <c r="S5722" s="58"/>
      <c r="V5722" s="58"/>
    </row>
    <row r="5723" spans="19:22">
      <c r="S5723" s="58"/>
      <c r="V5723" s="58"/>
    </row>
    <row r="5724" spans="19:22">
      <c r="S5724" s="58"/>
      <c r="V5724" s="58"/>
    </row>
    <row r="5725" spans="19:22">
      <c r="S5725" s="58"/>
      <c r="V5725" s="58"/>
    </row>
    <row r="5726" spans="19:22">
      <c r="S5726" s="58"/>
      <c r="V5726" s="58"/>
    </row>
    <row r="5727" spans="19:22">
      <c r="S5727" s="58"/>
      <c r="V5727" s="58"/>
    </row>
    <row r="5728" spans="19:22">
      <c r="S5728" s="58"/>
      <c r="V5728" s="58"/>
    </row>
    <row r="5729" spans="19:22">
      <c r="S5729" s="58"/>
      <c r="V5729" s="58"/>
    </row>
    <row r="5730" spans="19:22">
      <c r="S5730" s="58"/>
      <c r="V5730" s="58"/>
    </row>
    <row r="5731" spans="19:22">
      <c r="S5731" s="58"/>
      <c r="V5731" s="58"/>
    </row>
    <row r="5732" spans="19:22">
      <c r="S5732" s="58"/>
      <c r="V5732" s="58"/>
    </row>
    <row r="5733" spans="19:22">
      <c r="S5733" s="58"/>
      <c r="V5733" s="58"/>
    </row>
    <row r="5734" spans="19:22">
      <c r="S5734" s="58"/>
      <c r="V5734" s="58"/>
    </row>
    <row r="5735" spans="19:22">
      <c r="S5735" s="58"/>
      <c r="V5735" s="58"/>
    </row>
    <row r="5736" spans="19:22">
      <c r="S5736" s="58"/>
      <c r="V5736" s="58"/>
    </row>
    <row r="5737" spans="19:22">
      <c r="S5737" s="58"/>
      <c r="V5737" s="58"/>
    </row>
    <row r="5738" spans="19:22">
      <c r="S5738" s="58"/>
      <c r="V5738" s="58"/>
    </row>
    <row r="5739" spans="19:22">
      <c r="S5739" s="58"/>
      <c r="V5739" s="58"/>
    </row>
    <row r="5740" spans="19:22">
      <c r="S5740" s="58"/>
      <c r="V5740" s="58"/>
    </row>
    <row r="5741" spans="19:22">
      <c r="S5741" s="58"/>
      <c r="V5741" s="58"/>
    </row>
    <row r="5742" spans="19:22">
      <c r="S5742" s="58"/>
      <c r="V5742" s="58"/>
    </row>
    <row r="5743" spans="19:22">
      <c r="S5743" s="58"/>
      <c r="V5743" s="58"/>
    </row>
    <row r="5744" spans="19:22">
      <c r="S5744" s="58"/>
      <c r="V5744" s="58"/>
    </row>
    <row r="5745" spans="19:22">
      <c r="S5745" s="58"/>
      <c r="V5745" s="58"/>
    </row>
    <row r="5746" spans="19:22">
      <c r="S5746" s="58"/>
      <c r="V5746" s="58"/>
    </row>
    <row r="5747" spans="19:22">
      <c r="S5747" s="58"/>
      <c r="V5747" s="58"/>
    </row>
    <row r="5748" spans="19:22">
      <c r="S5748" s="58"/>
      <c r="V5748" s="58"/>
    </row>
    <row r="5749" spans="19:22">
      <c r="S5749" s="58"/>
      <c r="V5749" s="58"/>
    </row>
    <row r="5750" spans="19:22">
      <c r="S5750" s="58"/>
      <c r="V5750" s="58"/>
    </row>
    <row r="5751" spans="19:22">
      <c r="S5751" s="58"/>
      <c r="V5751" s="58"/>
    </row>
    <row r="5752" spans="19:22">
      <c r="S5752" s="58"/>
      <c r="V5752" s="58"/>
    </row>
    <row r="5753" spans="19:22">
      <c r="S5753" s="58"/>
      <c r="V5753" s="58"/>
    </row>
    <row r="5754" spans="19:22">
      <c r="S5754" s="58"/>
      <c r="V5754" s="58"/>
    </row>
    <row r="5755" spans="19:22">
      <c r="S5755" s="58"/>
      <c r="V5755" s="58"/>
    </row>
    <row r="5756" spans="19:22">
      <c r="S5756" s="58"/>
      <c r="V5756" s="58"/>
    </row>
    <row r="5757" spans="19:22">
      <c r="S5757" s="58"/>
      <c r="V5757" s="58"/>
    </row>
    <row r="5758" spans="19:22">
      <c r="S5758" s="58"/>
      <c r="V5758" s="58"/>
    </row>
    <row r="5759" spans="19:22">
      <c r="S5759" s="58"/>
      <c r="V5759" s="58"/>
    </row>
    <row r="5760" spans="19:22">
      <c r="S5760" s="58"/>
      <c r="V5760" s="58"/>
    </row>
    <row r="5761" spans="19:22">
      <c r="S5761" s="58"/>
      <c r="V5761" s="58"/>
    </row>
    <row r="5762" spans="19:22">
      <c r="S5762" s="58"/>
      <c r="V5762" s="58"/>
    </row>
    <row r="5763" spans="19:22">
      <c r="S5763" s="58"/>
      <c r="V5763" s="58"/>
    </row>
    <row r="5764" spans="19:22">
      <c r="S5764" s="58"/>
      <c r="V5764" s="58"/>
    </row>
    <row r="5765" spans="19:22">
      <c r="S5765" s="58"/>
      <c r="V5765" s="58"/>
    </row>
    <row r="5766" spans="19:22">
      <c r="S5766" s="58"/>
      <c r="V5766" s="58"/>
    </row>
    <row r="5767" spans="19:22">
      <c r="S5767" s="58"/>
      <c r="V5767" s="58"/>
    </row>
    <row r="5768" spans="19:22">
      <c r="S5768" s="58"/>
      <c r="V5768" s="58"/>
    </row>
    <row r="5769" spans="19:22">
      <c r="S5769" s="58"/>
      <c r="V5769" s="58"/>
    </row>
    <row r="5770" spans="19:22">
      <c r="S5770" s="58"/>
      <c r="V5770" s="58"/>
    </row>
    <row r="5771" spans="19:22">
      <c r="S5771" s="58"/>
      <c r="V5771" s="58"/>
    </row>
    <row r="5772" spans="19:22">
      <c r="S5772" s="58"/>
      <c r="V5772" s="58"/>
    </row>
    <row r="5773" spans="19:22">
      <c r="S5773" s="58"/>
      <c r="V5773" s="58"/>
    </row>
    <row r="5774" spans="19:22">
      <c r="S5774" s="58"/>
      <c r="V5774" s="58"/>
    </row>
    <row r="5775" spans="19:22">
      <c r="S5775" s="58"/>
      <c r="V5775" s="58"/>
    </row>
    <row r="5776" spans="19:22">
      <c r="S5776" s="58"/>
      <c r="V5776" s="58"/>
    </row>
    <row r="5777" spans="19:22">
      <c r="S5777" s="58"/>
      <c r="V5777" s="58"/>
    </row>
    <row r="5778" spans="19:22">
      <c r="S5778" s="58"/>
      <c r="V5778" s="58"/>
    </row>
    <row r="5779" spans="19:22">
      <c r="S5779" s="58"/>
      <c r="V5779" s="58"/>
    </row>
    <row r="5780" spans="19:22">
      <c r="S5780" s="58"/>
      <c r="V5780" s="58"/>
    </row>
    <row r="5781" spans="19:22">
      <c r="S5781" s="58"/>
      <c r="V5781" s="58"/>
    </row>
    <row r="5782" spans="19:22">
      <c r="S5782" s="58"/>
      <c r="V5782" s="58"/>
    </row>
    <row r="5783" spans="19:22">
      <c r="S5783" s="58"/>
      <c r="V5783" s="58"/>
    </row>
    <row r="5784" spans="19:22">
      <c r="S5784" s="58"/>
      <c r="V5784" s="58"/>
    </row>
    <row r="5785" spans="19:22">
      <c r="S5785" s="58"/>
      <c r="V5785" s="58"/>
    </row>
    <row r="5786" spans="19:22">
      <c r="S5786" s="58"/>
      <c r="V5786" s="58"/>
    </row>
    <row r="5787" spans="19:22">
      <c r="S5787" s="58"/>
      <c r="V5787" s="58"/>
    </row>
    <row r="5788" spans="19:22">
      <c r="S5788" s="58"/>
      <c r="V5788" s="58"/>
    </row>
    <row r="5789" spans="19:22">
      <c r="S5789" s="58"/>
      <c r="V5789" s="58"/>
    </row>
    <row r="5790" spans="19:22">
      <c r="S5790" s="58"/>
      <c r="V5790" s="58"/>
    </row>
    <row r="5791" spans="19:22">
      <c r="S5791" s="58"/>
      <c r="V5791" s="58"/>
    </row>
    <row r="5792" spans="19:22">
      <c r="S5792" s="58"/>
      <c r="V5792" s="58"/>
    </row>
    <row r="5793" spans="19:22">
      <c r="S5793" s="58"/>
      <c r="V5793" s="58"/>
    </row>
    <row r="5794" spans="19:22">
      <c r="S5794" s="58"/>
      <c r="V5794" s="58"/>
    </row>
    <row r="5795" spans="19:22">
      <c r="S5795" s="58"/>
      <c r="V5795" s="58"/>
    </row>
    <row r="5796" spans="19:22">
      <c r="S5796" s="58"/>
      <c r="V5796" s="58"/>
    </row>
    <row r="5797" spans="19:22">
      <c r="S5797" s="58"/>
      <c r="V5797" s="58"/>
    </row>
    <row r="5798" spans="19:22">
      <c r="S5798" s="58"/>
      <c r="V5798" s="58"/>
    </row>
    <row r="5799" spans="19:22">
      <c r="S5799" s="58"/>
      <c r="V5799" s="58"/>
    </row>
    <row r="5800" spans="19:22">
      <c r="S5800" s="58"/>
      <c r="V5800" s="58"/>
    </row>
    <row r="5801" spans="19:22">
      <c r="S5801" s="58"/>
      <c r="V5801" s="58"/>
    </row>
    <row r="5802" spans="19:22">
      <c r="S5802" s="58"/>
      <c r="V5802" s="58"/>
    </row>
    <row r="5803" spans="19:22">
      <c r="S5803" s="58"/>
      <c r="V5803" s="58"/>
    </row>
    <row r="5804" spans="19:22">
      <c r="S5804" s="58"/>
      <c r="V5804" s="58"/>
    </row>
    <row r="5805" spans="19:22">
      <c r="S5805" s="58"/>
      <c r="V5805" s="58"/>
    </row>
    <row r="5806" spans="19:22">
      <c r="S5806" s="58"/>
      <c r="V5806" s="58"/>
    </row>
    <row r="5807" spans="19:22">
      <c r="S5807" s="58"/>
      <c r="V5807" s="58"/>
    </row>
    <row r="5808" spans="19:22">
      <c r="S5808" s="58"/>
      <c r="V5808" s="58"/>
    </row>
    <row r="5809" spans="19:22">
      <c r="S5809" s="58"/>
      <c r="V5809" s="58"/>
    </row>
    <row r="5810" spans="19:22">
      <c r="S5810" s="58"/>
      <c r="V5810" s="58"/>
    </row>
    <row r="5811" spans="19:22">
      <c r="S5811" s="58"/>
      <c r="V5811" s="58"/>
    </row>
    <row r="5812" spans="19:22">
      <c r="S5812" s="58"/>
      <c r="V5812" s="58"/>
    </row>
    <row r="5813" spans="19:22">
      <c r="S5813" s="58"/>
      <c r="V5813" s="58"/>
    </row>
    <row r="5814" spans="19:22">
      <c r="S5814" s="58"/>
      <c r="V5814" s="58"/>
    </row>
    <row r="5815" spans="19:22">
      <c r="S5815" s="58"/>
      <c r="V5815" s="58"/>
    </row>
    <row r="5816" spans="19:22">
      <c r="S5816" s="58"/>
      <c r="V5816" s="58"/>
    </row>
    <row r="5817" spans="19:22">
      <c r="S5817" s="58"/>
      <c r="V5817" s="58"/>
    </row>
    <row r="5818" spans="19:22">
      <c r="S5818" s="58"/>
      <c r="V5818" s="58"/>
    </row>
    <row r="5819" spans="19:22">
      <c r="S5819" s="58"/>
      <c r="V5819" s="58"/>
    </row>
    <row r="5820" spans="19:22">
      <c r="S5820" s="58"/>
      <c r="V5820" s="58"/>
    </row>
    <row r="5821" spans="19:22">
      <c r="S5821" s="58"/>
      <c r="V5821" s="58"/>
    </row>
    <row r="5822" spans="19:22">
      <c r="S5822" s="58"/>
      <c r="V5822" s="58"/>
    </row>
    <row r="5823" spans="19:22">
      <c r="S5823" s="58"/>
      <c r="V5823" s="58"/>
    </row>
    <row r="5824" spans="19:22">
      <c r="S5824" s="58"/>
      <c r="V5824" s="58"/>
    </row>
    <row r="5825" spans="19:22">
      <c r="S5825" s="58"/>
      <c r="V5825" s="58"/>
    </row>
    <row r="5826" spans="19:22">
      <c r="S5826" s="58"/>
      <c r="V5826" s="58"/>
    </row>
    <row r="5827" spans="19:22">
      <c r="S5827" s="58"/>
      <c r="V5827" s="58"/>
    </row>
    <row r="5828" spans="19:22">
      <c r="S5828" s="58"/>
      <c r="V5828" s="58"/>
    </row>
    <row r="5829" spans="19:22">
      <c r="S5829" s="58"/>
      <c r="V5829" s="58"/>
    </row>
    <row r="5830" spans="19:22">
      <c r="S5830" s="58"/>
      <c r="V5830" s="58"/>
    </row>
    <row r="5831" spans="19:22">
      <c r="S5831" s="58"/>
      <c r="V5831" s="58"/>
    </row>
    <row r="5832" spans="19:22">
      <c r="S5832" s="58"/>
      <c r="V5832" s="58"/>
    </row>
    <row r="5833" spans="19:22">
      <c r="S5833" s="58"/>
      <c r="V5833" s="58"/>
    </row>
    <row r="5834" spans="19:22">
      <c r="S5834" s="58"/>
      <c r="V5834" s="58"/>
    </row>
    <row r="5835" spans="19:22">
      <c r="S5835" s="58"/>
      <c r="V5835" s="58"/>
    </row>
    <row r="5836" spans="19:22">
      <c r="S5836" s="58"/>
      <c r="V5836" s="58"/>
    </row>
    <row r="5837" spans="19:22">
      <c r="S5837" s="58"/>
      <c r="V5837" s="58"/>
    </row>
    <row r="5838" spans="19:22">
      <c r="S5838" s="58"/>
      <c r="V5838" s="58"/>
    </row>
    <row r="5839" spans="19:22">
      <c r="S5839" s="58"/>
      <c r="V5839" s="58"/>
    </row>
    <row r="5840" spans="19:22">
      <c r="S5840" s="58"/>
      <c r="V5840" s="58"/>
    </row>
    <row r="5841" spans="19:22">
      <c r="S5841" s="58"/>
      <c r="V5841" s="58"/>
    </row>
    <row r="5842" spans="19:22">
      <c r="S5842" s="58"/>
      <c r="V5842" s="58"/>
    </row>
    <row r="5843" spans="19:22">
      <c r="S5843" s="58"/>
      <c r="V5843" s="58"/>
    </row>
    <row r="5844" spans="19:22">
      <c r="S5844" s="58"/>
      <c r="V5844" s="58"/>
    </row>
    <row r="5845" spans="19:22">
      <c r="S5845" s="58"/>
      <c r="V5845" s="58"/>
    </row>
    <row r="5846" spans="19:22">
      <c r="S5846" s="58"/>
      <c r="V5846" s="58"/>
    </row>
    <row r="5847" spans="19:22">
      <c r="S5847" s="58"/>
      <c r="V5847" s="58"/>
    </row>
    <row r="5848" spans="19:22">
      <c r="S5848" s="58"/>
      <c r="V5848" s="58"/>
    </row>
    <row r="5849" spans="19:22">
      <c r="S5849" s="58"/>
      <c r="V5849" s="58"/>
    </row>
    <row r="5850" spans="19:22">
      <c r="S5850" s="58"/>
      <c r="V5850" s="58"/>
    </row>
    <row r="5851" spans="19:22">
      <c r="S5851" s="58"/>
      <c r="V5851" s="58"/>
    </row>
    <row r="5852" spans="19:22">
      <c r="S5852" s="58"/>
      <c r="V5852" s="58"/>
    </row>
    <row r="5853" spans="19:22">
      <c r="S5853" s="58"/>
      <c r="V5853" s="58"/>
    </row>
    <row r="5854" spans="19:22">
      <c r="S5854" s="58"/>
      <c r="V5854" s="58"/>
    </row>
    <row r="5855" spans="19:22">
      <c r="S5855" s="58"/>
      <c r="V5855" s="58"/>
    </row>
    <row r="5856" spans="19:22">
      <c r="S5856" s="58"/>
      <c r="V5856" s="58"/>
    </row>
    <row r="5857" spans="19:22">
      <c r="S5857" s="58"/>
      <c r="V5857" s="58"/>
    </row>
    <row r="5858" spans="19:22">
      <c r="S5858" s="58"/>
      <c r="V5858" s="58"/>
    </row>
    <row r="5859" spans="19:22">
      <c r="S5859" s="58"/>
      <c r="V5859" s="58"/>
    </row>
    <row r="5860" spans="19:22">
      <c r="S5860" s="58"/>
      <c r="V5860" s="58"/>
    </row>
    <row r="5861" spans="19:22">
      <c r="S5861" s="58"/>
      <c r="V5861" s="58"/>
    </row>
    <row r="5862" spans="19:22">
      <c r="S5862" s="58"/>
      <c r="V5862" s="58"/>
    </row>
    <row r="5863" spans="19:22">
      <c r="S5863" s="58"/>
      <c r="V5863" s="58"/>
    </row>
    <row r="5864" spans="19:22">
      <c r="S5864" s="58"/>
      <c r="V5864" s="58"/>
    </row>
    <row r="5865" spans="19:22">
      <c r="S5865" s="58"/>
      <c r="V5865" s="58"/>
    </row>
    <row r="5866" spans="19:22">
      <c r="S5866" s="58"/>
      <c r="V5866" s="58"/>
    </row>
    <row r="5867" spans="19:22">
      <c r="S5867" s="58"/>
      <c r="V5867" s="58"/>
    </row>
    <row r="5868" spans="19:22">
      <c r="S5868" s="58"/>
      <c r="V5868" s="58"/>
    </row>
    <row r="5869" spans="19:22">
      <c r="S5869" s="58"/>
      <c r="V5869" s="58"/>
    </row>
    <row r="5870" spans="19:22">
      <c r="S5870" s="58"/>
      <c r="V5870" s="58"/>
    </row>
    <row r="5871" spans="19:22">
      <c r="S5871" s="58"/>
      <c r="V5871" s="58"/>
    </row>
    <row r="5872" spans="19:22">
      <c r="S5872" s="58"/>
      <c r="V5872" s="58"/>
    </row>
    <row r="5873" spans="19:22">
      <c r="S5873" s="58"/>
      <c r="V5873" s="58"/>
    </row>
    <row r="5874" spans="19:22">
      <c r="S5874" s="58"/>
      <c r="V5874" s="58"/>
    </row>
    <row r="5875" spans="19:22">
      <c r="S5875" s="58"/>
      <c r="V5875" s="58"/>
    </row>
    <row r="5876" spans="19:22">
      <c r="S5876" s="58"/>
      <c r="V5876" s="58"/>
    </row>
    <row r="5877" spans="19:22">
      <c r="S5877" s="58"/>
      <c r="V5877" s="58"/>
    </row>
    <row r="5878" spans="19:22">
      <c r="S5878" s="58"/>
      <c r="V5878" s="58"/>
    </row>
    <row r="5879" spans="19:22">
      <c r="S5879" s="58"/>
      <c r="V5879" s="58"/>
    </row>
    <row r="5880" spans="19:22">
      <c r="S5880" s="58"/>
      <c r="V5880" s="58"/>
    </row>
    <row r="5881" spans="19:22">
      <c r="S5881" s="58"/>
      <c r="V5881" s="58"/>
    </row>
    <row r="5882" spans="19:22">
      <c r="S5882" s="58"/>
      <c r="V5882" s="58"/>
    </row>
    <row r="5883" spans="19:22">
      <c r="S5883" s="58"/>
      <c r="V5883" s="58"/>
    </row>
    <row r="5884" spans="19:22">
      <c r="S5884" s="58"/>
      <c r="V5884" s="58"/>
    </row>
    <row r="5885" spans="19:22">
      <c r="S5885" s="58"/>
      <c r="V5885" s="58"/>
    </row>
    <row r="5886" spans="19:22">
      <c r="S5886" s="58"/>
      <c r="V5886" s="58"/>
    </row>
    <row r="5887" spans="19:22">
      <c r="S5887" s="58"/>
      <c r="V5887" s="58"/>
    </row>
    <row r="5888" spans="19:22">
      <c r="S5888" s="58"/>
      <c r="V5888" s="58"/>
    </row>
    <row r="5889" spans="19:22">
      <c r="S5889" s="58"/>
      <c r="V5889" s="58"/>
    </row>
    <row r="5890" spans="19:22">
      <c r="S5890" s="58"/>
      <c r="V5890" s="58"/>
    </row>
    <row r="5891" spans="19:22">
      <c r="S5891" s="58"/>
      <c r="V5891" s="58"/>
    </row>
    <row r="5892" spans="19:22">
      <c r="S5892" s="58"/>
      <c r="V5892" s="58"/>
    </row>
    <row r="5893" spans="19:22">
      <c r="S5893" s="58"/>
      <c r="V5893" s="58"/>
    </row>
    <row r="5894" spans="19:22">
      <c r="S5894" s="58"/>
      <c r="V5894" s="58"/>
    </row>
    <row r="5895" spans="19:22">
      <c r="S5895" s="58"/>
      <c r="V5895" s="58"/>
    </row>
    <row r="5896" spans="19:22">
      <c r="S5896" s="58"/>
      <c r="V5896" s="58"/>
    </row>
    <row r="5897" spans="19:22">
      <c r="S5897" s="58"/>
      <c r="V5897" s="58"/>
    </row>
    <row r="5898" spans="19:22">
      <c r="S5898" s="58"/>
      <c r="V5898" s="58"/>
    </row>
    <row r="5899" spans="19:22">
      <c r="S5899" s="58"/>
      <c r="V5899" s="58"/>
    </row>
    <row r="5900" spans="19:22">
      <c r="S5900" s="58"/>
      <c r="V5900" s="58"/>
    </row>
    <row r="5901" spans="19:22">
      <c r="S5901" s="58"/>
      <c r="V5901" s="58"/>
    </row>
    <row r="5902" spans="19:22">
      <c r="S5902" s="58"/>
      <c r="V5902" s="58"/>
    </row>
    <row r="5903" spans="19:22">
      <c r="S5903" s="58"/>
      <c r="V5903" s="58"/>
    </row>
    <row r="5904" spans="19:22">
      <c r="S5904" s="58"/>
      <c r="V5904" s="58"/>
    </row>
    <row r="5905" spans="19:22">
      <c r="S5905" s="58"/>
      <c r="V5905" s="58"/>
    </row>
    <row r="5906" spans="19:22">
      <c r="S5906" s="58"/>
      <c r="V5906" s="58"/>
    </row>
    <row r="5907" spans="19:22">
      <c r="S5907" s="58"/>
      <c r="V5907" s="58"/>
    </row>
    <row r="5908" spans="19:22">
      <c r="S5908" s="58"/>
      <c r="V5908" s="58"/>
    </row>
    <row r="5909" spans="19:22">
      <c r="S5909" s="58"/>
      <c r="V5909" s="58"/>
    </row>
    <row r="5910" spans="19:22">
      <c r="S5910" s="58"/>
      <c r="V5910" s="58"/>
    </row>
    <row r="5911" spans="19:22">
      <c r="S5911" s="58"/>
      <c r="V5911" s="58"/>
    </row>
    <row r="5912" spans="19:22">
      <c r="S5912" s="58"/>
      <c r="V5912" s="58"/>
    </row>
    <row r="5913" spans="19:22">
      <c r="S5913" s="58"/>
      <c r="V5913" s="58"/>
    </row>
    <row r="5914" spans="19:22">
      <c r="S5914" s="58"/>
      <c r="V5914" s="58"/>
    </row>
    <row r="5915" spans="19:22">
      <c r="S5915" s="58"/>
      <c r="V5915" s="58"/>
    </row>
    <row r="5916" spans="19:22">
      <c r="S5916" s="58"/>
      <c r="V5916" s="58"/>
    </row>
    <row r="5917" spans="19:22">
      <c r="S5917" s="58"/>
      <c r="V5917" s="58"/>
    </row>
    <row r="5918" spans="19:22">
      <c r="S5918" s="58"/>
      <c r="V5918" s="58"/>
    </row>
    <row r="5919" spans="19:22">
      <c r="S5919" s="58"/>
      <c r="V5919" s="58"/>
    </row>
    <row r="5920" spans="19:22">
      <c r="S5920" s="58"/>
      <c r="V5920" s="58"/>
    </row>
    <row r="5921" spans="19:22">
      <c r="S5921" s="58"/>
      <c r="V5921" s="58"/>
    </row>
    <row r="5922" spans="19:22">
      <c r="S5922" s="58"/>
      <c r="V5922" s="58"/>
    </row>
    <row r="5923" spans="19:22">
      <c r="S5923" s="58"/>
      <c r="V5923" s="58"/>
    </row>
    <row r="5924" spans="19:22">
      <c r="S5924" s="58"/>
      <c r="V5924" s="58"/>
    </row>
    <row r="5925" spans="19:22">
      <c r="S5925" s="58"/>
      <c r="V5925" s="58"/>
    </row>
    <row r="5926" spans="19:22">
      <c r="S5926" s="58"/>
      <c r="V5926" s="58"/>
    </row>
    <row r="5927" spans="19:22">
      <c r="S5927" s="58"/>
      <c r="V5927" s="58"/>
    </row>
    <row r="5928" spans="19:22">
      <c r="S5928" s="58"/>
      <c r="V5928" s="58"/>
    </row>
    <row r="5929" spans="19:22">
      <c r="S5929" s="58"/>
      <c r="V5929" s="58"/>
    </row>
    <row r="5930" spans="19:22">
      <c r="S5930" s="58"/>
      <c r="V5930" s="58"/>
    </row>
    <row r="5931" spans="19:22">
      <c r="S5931" s="58"/>
      <c r="V5931" s="58"/>
    </row>
    <row r="5932" spans="19:22">
      <c r="S5932" s="58"/>
      <c r="V5932" s="58"/>
    </row>
    <row r="5933" spans="19:22">
      <c r="S5933" s="58"/>
      <c r="V5933" s="58"/>
    </row>
    <row r="5934" spans="19:22">
      <c r="S5934" s="58"/>
      <c r="V5934" s="58"/>
    </row>
    <row r="5935" spans="19:22">
      <c r="S5935" s="58"/>
      <c r="V5935" s="58"/>
    </row>
    <row r="5936" spans="19:22">
      <c r="S5936" s="58"/>
      <c r="V5936" s="58"/>
    </row>
    <row r="5937" spans="19:22">
      <c r="S5937" s="58"/>
      <c r="V5937" s="58"/>
    </row>
    <row r="5938" spans="19:22">
      <c r="S5938" s="58"/>
      <c r="V5938" s="58"/>
    </row>
    <row r="5939" spans="19:22">
      <c r="S5939" s="58"/>
      <c r="V5939" s="58"/>
    </row>
    <row r="5940" spans="19:22">
      <c r="S5940" s="58"/>
      <c r="V5940" s="58"/>
    </row>
    <row r="5941" spans="19:22">
      <c r="S5941" s="58"/>
      <c r="V5941" s="58"/>
    </row>
    <row r="5942" spans="19:22">
      <c r="S5942" s="58"/>
      <c r="V5942" s="58"/>
    </row>
    <row r="5943" spans="19:22">
      <c r="S5943" s="58"/>
      <c r="V5943" s="58"/>
    </row>
    <row r="5944" spans="19:22">
      <c r="S5944" s="58"/>
      <c r="V5944" s="58"/>
    </row>
    <row r="5945" spans="19:22">
      <c r="S5945" s="58"/>
      <c r="V5945" s="58"/>
    </row>
    <row r="5946" spans="19:22">
      <c r="S5946" s="58"/>
      <c r="V5946" s="58"/>
    </row>
    <row r="5947" spans="19:22">
      <c r="S5947" s="58"/>
      <c r="V5947" s="58"/>
    </row>
    <row r="5948" spans="19:22">
      <c r="S5948" s="58"/>
      <c r="V5948" s="58"/>
    </row>
    <row r="5949" spans="19:22">
      <c r="S5949" s="58"/>
      <c r="V5949" s="58"/>
    </row>
    <row r="5950" spans="19:22">
      <c r="S5950" s="58"/>
      <c r="V5950" s="58"/>
    </row>
    <row r="5951" spans="19:22">
      <c r="S5951" s="58"/>
      <c r="V5951" s="58"/>
    </row>
    <row r="5952" spans="19:22">
      <c r="S5952" s="58"/>
      <c r="V5952" s="58"/>
    </row>
    <row r="5953" spans="19:22">
      <c r="S5953" s="58"/>
      <c r="V5953" s="58"/>
    </row>
    <row r="5954" spans="19:22">
      <c r="S5954" s="58"/>
      <c r="V5954" s="58"/>
    </row>
    <row r="5955" spans="19:22">
      <c r="S5955" s="58"/>
      <c r="V5955" s="58"/>
    </row>
    <row r="5956" spans="19:22">
      <c r="S5956" s="58"/>
      <c r="V5956" s="58"/>
    </row>
    <row r="5957" spans="19:22">
      <c r="S5957" s="58"/>
      <c r="V5957" s="58"/>
    </row>
    <row r="5958" spans="19:22">
      <c r="S5958" s="58"/>
      <c r="V5958" s="58"/>
    </row>
    <row r="5959" spans="19:22">
      <c r="S5959" s="58"/>
      <c r="V5959" s="58"/>
    </row>
    <row r="5960" spans="19:22">
      <c r="S5960" s="58"/>
      <c r="V5960" s="58"/>
    </row>
    <row r="5961" spans="19:22">
      <c r="S5961" s="58"/>
      <c r="V5961" s="58"/>
    </row>
    <row r="5962" spans="19:22">
      <c r="S5962" s="58"/>
      <c r="V5962" s="58"/>
    </row>
    <row r="5963" spans="19:22">
      <c r="S5963" s="58"/>
      <c r="V5963" s="58"/>
    </row>
    <row r="5964" spans="19:22">
      <c r="S5964" s="58"/>
      <c r="V5964" s="58"/>
    </row>
    <row r="5965" spans="19:22">
      <c r="S5965" s="58"/>
      <c r="V5965" s="58"/>
    </row>
    <row r="5966" spans="19:22">
      <c r="S5966" s="58"/>
      <c r="V5966" s="58"/>
    </row>
    <row r="5967" spans="19:22">
      <c r="S5967" s="58"/>
      <c r="V5967" s="58"/>
    </row>
    <row r="5968" spans="19:22">
      <c r="S5968" s="58"/>
      <c r="V5968" s="58"/>
    </row>
    <row r="5969" spans="19:22">
      <c r="S5969" s="58"/>
      <c r="V5969" s="58"/>
    </row>
    <row r="5970" spans="19:22">
      <c r="S5970" s="58"/>
      <c r="V5970" s="58"/>
    </row>
    <row r="5971" spans="19:22">
      <c r="S5971" s="58"/>
      <c r="V5971" s="58"/>
    </row>
    <row r="5972" spans="19:22">
      <c r="S5972" s="58"/>
      <c r="V5972" s="58"/>
    </row>
    <row r="5973" spans="19:22">
      <c r="S5973" s="58"/>
      <c r="V5973" s="58"/>
    </row>
    <row r="5974" spans="19:22">
      <c r="S5974" s="58"/>
      <c r="V5974" s="58"/>
    </row>
    <row r="5975" spans="19:22">
      <c r="S5975" s="58"/>
      <c r="V5975" s="58"/>
    </row>
    <row r="5976" spans="19:22">
      <c r="S5976" s="58"/>
      <c r="V5976" s="58"/>
    </row>
    <row r="5977" spans="19:22">
      <c r="S5977" s="58"/>
      <c r="V5977" s="58"/>
    </row>
    <row r="5978" spans="19:22">
      <c r="S5978" s="58"/>
      <c r="V5978" s="58"/>
    </row>
    <row r="5979" spans="19:22">
      <c r="S5979" s="58"/>
      <c r="V5979" s="58"/>
    </row>
    <row r="5980" spans="19:22">
      <c r="S5980" s="58"/>
      <c r="V5980" s="58"/>
    </row>
    <row r="5981" spans="19:22">
      <c r="S5981" s="58"/>
      <c r="V5981" s="58"/>
    </row>
    <row r="5982" spans="19:22">
      <c r="S5982" s="58"/>
      <c r="V5982" s="58"/>
    </row>
    <row r="5983" spans="19:22">
      <c r="S5983" s="58"/>
      <c r="V5983" s="58"/>
    </row>
    <row r="5984" spans="19:22">
      <c r="S5984" s="58"/>
      <c r="V5984" s="58"/>
    </row>
    <row r="5985" spans="19:22">
      <c r="S5985" s="58"/>
      <c r="V5985" s="58"/>
    </row>
    <row r="5986" spans="19:22">
      <c r="S5986" s="58"/>
      <c r="V5986" s="58"/>
    </row>
    <row r="5987" spans="19:22">
      <c r="S5987" s="58"/>
      <c r="V5987" s="58"/>
    </row>
    <row r="5988" spans="19:22">
      <c r="S5988" s="58"/>
      <c r="V5988" s="58"/>
    </row>
    <row r="5989" spans="19:22">
      <c r="S5989" s="58"/>
      <c r="V5989" s="58"/>
    </row>
    <row r="5990" spans="19:22">
      <c r="S5990" s="58"/>
      <c r="V5990" s="58"/>
    </row>
    <row r="5991" spans="19:22">
      <c r="S5991" s="58"/>
      <c r="V5991" s="58"/>
    </row>
    <row r="5992" spans="19:22">
      <c r="S5992" s="58"/>
      <c r="V5992" s="58"/>
    </row>
    <row r="5993" spans="19:22">
      <c r="S5993" s="58"/>
      <c r="V5993" s="58"/>
    </row>
    <row r="5994" spans="19:22">
      <c r="S5994" s="58"/>
      <c r="V5994" s="58"/>
    </row>
    <row r="5995" spans="19:22">
      <c r="S5995" s="58"/>
      <c r="V5995" s="58"/>
    </row>
    <row r="5996" spans="19:22">
      <c r="S5996" s="58"/>
      <c r="V5996" s="58"/>
    </row>
    <row r="5997" spans="19:22">
      <c r="S5997" s="58"/>
      <c r="V5997" s="58"/>
    </row>
    <row r="5998" spans="19:22">
      <c r="S5998" s="58"/>
      <c r="V5998" s="58"/>
    </row>
    <row r="5999" spans="19:22">
      <c r="S5999" s="58"/>
      <c r="V5999" s="58"/>
    </row>
    <row r="6000" spans="19:22">
      <c r="S6000" s="58"/>
      <c r="V6000" s="58"/>
    </row>
    <row r="6001" spans="19:22">
      <c r="S6001" s="58"/>
      <c r="V6001" s="58"/>
    </row>
    <row r="6002" spans="19:22">
      <c r="S6002" s="58"/>
      <c r="V6002" s="58"/>
    </row>
    <row r="6003" spans="19:22">
      <c r="S6003" s="58"/>
      <c r="V6003" s="58"/>
    </row>
    <row r="6004" spans="19:22">
      <c r="S6004" s="58"/>
      <c r="V6004" s="58"/>
    </row>
    <row r="6005" spans="19:22">
      <c r="S6005" s="58"/>
      <c r="V6005" s="58"/>
    </row>
    <row r="6006" spans="19:22">
      <c r="S6006" s="58"/>
      <c r="V6006" s="58"/>
    </row>
    <row r="6007" spans="19:22">
      <c r="S6007" s="58"/>
      <c r="V6007" s="58"/>
    </row>
    <row r="6008" spans="19:22">
      <c r="S6008" s="58"/>
      <c r="V6008" s="58"/>
    </row>
    <row r="6009" spans="19:22">
      <c r="S6009" s="58"/>
      <c r="V6009" s="58"/>
    </row>
    <row r="6010" spans="19:22">
      <c r="S6010" s="58"/>
      <c r="V6010" s="58"/>
    </row>
    <row r="6011" spans="19:22">
      <c r="S6011" s="58"/>
      <c r="V6011" s="58"/>
    </row>
    <row r="6012" spans="19:22">
      <c r="S6012" s="58"/>
      <c r="V6012" s="58"/>
    </row>
    <row r="6013" spans="19:22">
      <c r="S6013" s="58"/>
      <c r="V6013" s="58"/>
    </row>
    <row r="6014" spans="19:22">
      <c r="S6014" s="58"/>
      <c r="V6014" s="58"/>
    </row>
    <row r="6015" spans="19:22">
      <c r="S6015" s="58"/>
      <c r="V6015" s="58"/>
    </row>
    <row r="6016" spans="19:22">
      <c r="S6016" s="58"/>
      <c r="V6016" s="58"/>
    </row>
    <row r="6017" spans="19:22">
      <c r="S6017" s="58"/>
      <c r="V6017" s="58"/>
    </row>
    <row r="6018" spans="19:22">
      <c r="S6018" s="58"/>
      <c r="V6018" s="58"/>
    </row>
    <row r="6019" spans="19:22">
      <c r="S6019" s="58"/>
      <c r="V6019" s="58"/>
    </row>
    <row r="6020" spans="19:22">
      <c r="S6020" s="58"/>
      <c r="V6020" s="58"/>
    </row>
    <row r="6021" spans="19:22">
      <c r="S6021" s="58"/>
      <c r="V6021" s="58"/>
    </row>
    <row r="6022" spans="19:22">
      <c r="S6022" s="58"/>
      <c r="V6022" s="58"/>
    </row>
    <row r="6023" spans="19:22">
      <c r="S6023" s="58"/>
      <c r="V6023" s="58"/>
    </row>
    <row r="6024" spans="19:22">
      <c r="S6024" s="58"/>
      <c r="V6024" s="58"/>
    </row>
    <row r="6025" spans="19:22">
      <c r="S6025" s="58"/>
      <c r="V6025" s="58"/>
    </row>
    <row r="6026" spans="19:22">
      <c r="S6026" s="58"/>
      <c r="V6026" s="58"/>
    </row>
    <row r="6027" spans="19:22">
      <c r="S6027" s="58"/>
      <c r="V6027" s="58"/>
    </row>
    <row r="6028" spans="19:22">
      <c r="S6028" s="58"/>
      <c r="V6028" s="58"/>
    </row>
    <row r="6029" spans="19:22">
      <c r="S6029" s="58"/>
      <c r="V6029" s="58"/>
    </row>
    <row r="6030" spans="19:22">
      <c r="S6030" s="58"/>
      <c r="V6030" s="58"/>
    </row>
    <row r="6031" spans="19:22">
      <c r="S6031" s="58"/>
      <c r="V6031" s="58"/>
    </row>
    <row r="6032" spans="19:22">
      <c r="S6032" s="58"/>
      <c r="V6032" s="58"/>
    </row>
    <row r="6033" spans="19:22">
      <c r="S6033" s="58"/>
      <c r="V6033" s="58"/>
    </row>
    <row r="6034" spans="19:22">
      <c r="S6034" s="58"/>
      <c r="V6034" s="58"/>
    </row>
    <row r="6035" spans="19:22">
      <c r="S6035" s="58"/>
      <c r="V6035" s="58"/>
    </row>
    <row r="6036" spans="19:22">
      <c r="S6036" s="58"/>
      <c r="V6036" s="58"/>
    </row>
    <row r="6037" spans="19:22">
      <c r="S6037" s="58"/>
      <c r="V6037" s="58"/>
    </row>
    <row r="6038" spans="19:22">
      <c r="S6038" s="58"/>
      <c r="V6038" s="58"/>
    </row>
    <row r="6039" spans="19:22">
      <c r="S6039" s="58"/>
      <c r="V6039" s="58"/>
    </row>
    <row r="6040" spans="19:22">
      <c r="S6040" s="58"/>
      <c r="V6040" s="58"/>
    </row>
    <row r="6041" spans="19:22">
      <c r="S6041" s="58"/>
      <c r="V6041" s="58"/>
    </row>
    <row r="6042" spans="19:22">
      <c r="S6042" s="58"/>
      <c r="V6042" s="58"/>
    </row>
    <row r="6043" spans="19:22">
      <c r="S6043" s="58"/>
      <c r="V6043" s="58"/>
    </row>
    <row r="6044" spans="19:22">
      <c r="S6044" s="58"/>
      <c r="V6044" s="58"/>
    </row>
    <row r="6045" spans="19:22">
      <c r="S6045" s="58"/>
      <c r="V6045" s="58"/>
    </row>
    <row r="6046" spans="19:22">
      <c r="S6046" s="58"/>
      <c r="V6046" s="58"/>
    </row>
    <row r="6047" spans="19:22">
      <c r="S6047" s="58"/>
      <c r="V6047" s="58"/>
    </row>
    <row r="6048" spans="19:22">
      <c r="S6048" s="58"/>
      <c r="V6048" s="58"/>
    </row>
    <row r="6049" spans="19:22">
      <c r="S6049" s="58"/>
      <c r="V6049" s="58"/>
    </row>
    <row r="6050" spans="19:22">
      <c r="S6050" s="58"/>
      <c r="V6050" s="58"/>
    </row>
    <row r="6051" spans="19:22">
      <c r="S6051" s="58"/>
      <c r="V6051" s="58"/>
    </row>
    <row r="6052" spans="19:22">
      <c r="S6052" s="58"/>
      <c r="V6052" s="58"/>
    </row>
    <row r="6053" spans="19:22">
      <c r="S6053" s="58"/>
      <c r="V6053" s="58"/>
    </row>
    <row r="6054" spans="19:22">
      <c r="S6054" s="58"/>
      <c r="V6054" s="58"/>
    </row>
    <row r="6055" spans="19:22">
      <c r="S6055" s="58"/>
      <c r="V6055" s="58"/>
    </row>
    <row r="6056" spans="19:22">
      <c r="S6056" s="58"/>
      <c r="V6056" s="58"/>
    </row>
    <row r="6057" spans="19:22">
      <c r="S6057" s="58"/>
      <c r="V6057" s="58"/>
    </row>
    <row r="6058" spans="19:22">
      <c r="S6058" s="58"/>
      <c r="V6058" s="58"/>
    </row>
    <row r="6059" spans="19:22">
      <c r="S6059" s="58"/>
      <c r="V6059" s="58"/>
    </row>
    <row r="6060" spans="19:22">
      <c r="S6060" s="58"/>
      <c r="V6060" s="58"/>
    </row>
    <row r="6061" spans="19:22">
      <c r="S6061" s="58"/>
      <c r="V6061" s="58"/>
    </row>
    <row r="6062" spans="19:22">
      <c r="S6062" s="58"/>
      <c r="V6062" s="58"/>
    </row>
    <row r="6063" spans="19:22">
      <c r="S6063" s="58"/>
      <c r="V6063" s="58"/>
    </row>
    <row r="6064" spans="19:22">
      <c r="S6064" s="58"/>
      <c r="V6064" s="58"/>
    </row>
    <row r="6065" spans="19:22">
      <c r="S6065" s="58"/>
      <c r="V6065" s="58"/>
    </row>
    <row r="6066" spans="19:22">
      <c r="S6066" s="58"/>
      <c r="V6066" s="58"/>
    </row>
    <row r="6067" spans="19:22">
      <c r="S6067" s="58"/>
      <c r="V6067" s="58"/>
    </row>
    <row r="6068" spans="19:22">
      <c r="S6068" s="58"/>
      <c r="V6068" s="58"/>
    </row>
    <row r="6069" spans="19:22">
      <c r="S6069" s="58"/>
      <c r="V6069" s="58"/>
    </row>
    <row r="6070" spans="19:22">
      <c r="S6070" s="58"/>
      <c r="V6070" s="58"/>
    </row>
    <row r="6071" spans="19:22">
      <c r="S6071" s="58"/>
      <c r="V6071" s="58"/>
    </row>
    <row r="6072" spans="19:22">
      <c r="S6072" s="58"/>
      <c r="V6072" s="58"/>
    </row>
    <row r="6073" spans="19:22">
      <c r="S6073" s="58"/>
      <c r="V6073" s="58"/>
    </row>
    <row r="6074" spans="19:22">
      <c r="S6074" s="58"/>
      <c r="V6074" s="58"/>
    </row>
    <row r="6075" spans="19:22">
      <c r="S6075" s="58"/>
      <c r="V6075" s="58"/>
    </row>
    <row r="6076" spans="19:22">
      <c r="S6076" s="58"/>
      <c r="V6076" s="58"/>
    </row>
    <row r="6077" spans="19:22">
      <c r="S6077" s="58"/>
      <c r="V6077" s="58"/>
    </row>
    <row r="6078" spans="19:22">
      <c r="S6078" s="58"/>
      <c r="V6078" s="58"/>
    </row>
    <row r="6079" spans="19:22">
      <c r="S6079" s="58"/>
      <c r="V6079" s="58"/>
    </row>
    <row r="6080" spans="19:22">
      <c r="S6080" s="58"/>
      <c r="V6080" s="58"/>
    </row>
    <row r="6081" spans="19:22">
      <c r="S6081" s="58"/>
      <c r="V6081" s="58"/>
    </row>
    <row r="6082" spans="19:22">
      <c r="S6082" s="58"/>
      <c r="V6082" s="58"/>
    </row>
    <row r="6083" spans="19:22">
      <c r="S6083" s="58"/>
      <c r="V6083" s="58"/>
    </row>
    <row r="6084" spans="19:22">
      <c r="S6084" s="58"/>
      <c r="V6084" s="58"/>
    </row>
    <row r="6085" spans="19:22">
      <c r="S6085" s="58"/>
      <c r="V6085" s="58"/>
    </row>
    <row r="6086" spans="19:22">
      <c r="S6086" s="58"/>
      <c r="V6086" s="58"/>
    </row>
    <row r="6087" spans="19:22">
      <c r="S6087" s="58"/>
      <c r="V6087" s="58"/>
    </row>
    <row r="6088" spans="19:22">
      <c r="S6088" s="58"/>
      <c r="V6088" s="58"/>
    </row>
    <row r="6089" spans="19:22">
      <c r="S6089" s="58"/>
      <c r="V6089" s="58"/>
    </row>
    <row r="6090" spans="19:22">
      <c r="S6090" s="58"/>
      <c r="V6090" s="58"/>
    </row>
    <row r="6091" spans="19:22">
      <c r="S6091" s="58"/>
      <c r="V6091" s="58"/>
    </row>
    <row r="6092" spans="19:22">
      <c r="S6092" s="58"/>
      <c r="V6092" s="58"/>
    </row>
    <row r="6093" spans="19:22">
      <c r="S6093" s="58"/>
      <c r="V6093" s="58"/>
    </row>
    <row r="6094" spans="19:22">
      <c r="S6094" s="58"/>
      <c r="V6094" s="58"/>
    </row>
    <row r="6095" spans="19:22">
      <c r="S6095" s="58"/>
      <c r="V6095" s="58"/>
    </row>
    <row r="6096" spans="19:22">
      <c r="S6096" s="58"/>
      <c r="V6096" s="58"/>
    </row>
    <row r="6097" spans="19:22">
      <c r="S6097" s="58"/>
      <c r="V6097" s="58"/>
    </row>
    <row r="6098" spans="19:22">
      <c r="S6098" s="58"/>
      <c r="V6098" s="58"/>
    </row>
    <row r="6099" spans="19:22">
      <c r="S6099" s="58"/>
      <c r="V6099" s="58"/>
    </row>
    <row r="6100" spans="19:22">
      <c r="S6100" s="58"/>
      <c r="V6100" s="58"/>
    </row>
    <row r="6101" spans="19:22">
      <c r="S6101" s="58"/>
      <c r="V6101" s="58"/>
    </row>
    <row r="6102" spans="19:22">
      <c r="S6102" s="58"/>
      <c r="V6102" s="58"/>
    </row>
    <row r="6103" spans="19:22">
      <c r="S6103" s="58"/>
      <c r="V6103" s="58"/>
    </row>
    <row r="6104" spans="19:22">
      <c r="S6104" s="58"/>
      <c r="V6104" s="58"/>
    </row>
    <row r="6105" spans="19:22">
      <c r="S6105" s="58"/>
      <c r="V6105" s="58"/>
    </row>
    <row r="6106" spans="19:22">
      <c r="S6106" s="58"/>
      <c r="V6106" s="58"/>
    </row>
    <row r="6107" spans="19:22">
      <c r="S6107" s="58"/>
      <c r="V6107" s="58"/>
    </row>
    <row r="6108" spans="19:22">
      <c r="S6108" s="58"/>
      <c r="V6108" s="58"/>
    </row>
    <row r="6109" spans="19:22">
      <c r="S6109" s="58"/>
      <c r="V6109" s="58"/>
    </row>
    <row r="6110" spans="19:22">
      <c r="S6110" s="58"/>
      <c r="V6110" s="58"/>
    </row>
    <row r="6111" spans="19:22">
      <c r="S6111" s="58"/>
      <c r="V6111" s="58"/>
    </row>
    <row r="6112" spans="19:22">
      <c r="S6112" s="58"/>
      <c r="V6112" s="58"/>
    </row>
    <row r="6113" spans="19:22">
      <c r="S6113" s="58"/>
      <c r="V6113" s="58"/>
    </row>
    <row r="6114" spans="19:22">
      <c r="S6114" s="58"/>
      <c r="V6114" s="58"/>
    </row>
    <row r="6115" spans="19:22">
      <c r="S6115" s="58"/>
      <c r="V6115" s="58"/>
    </row>
    <row r="6116" spans="19:22">
      <c r="S6116" s="58"/>
      <c r="V6116" s="58"/>
    </row>
    <row r="6117" spans="19:22">
      <c r="S6117" s="58"/>
      <c r="V6117" s="58"/>
    </row>
    <row r="6118" spans="19:22">
      <c r="S6118" s="58"/>
      <c r="V6118" s="58"/>
    </row>
    <row r="6119" spans="19:22">
      <c r="S6119" s="58"/>
      <c r="V6119" s="58"/>
    </row>
    <row r="6120" spans="19:22">
      <c r="S6120" s="58"/>
      <c r="V6120" s="58"/>
    </row>
    <row r="6121" spans="19:22">
      <c r="S6121" s="58"/>
      <c r="V6121" s="58"/>
    </row>
    <row r="6122" spans="19:22">
      <c r="S6122" s="58"/>
      <c r="V6122" s="58"/>
    </row>
    <row r="6123" spans="19:22">
      <c r="S6123" s="58"/>
      <c r="V6123" s="58"/>
    </row>
    <row r="6124" spans="19:22">
      <c r="S6124" s="58"/>
      <c r="V6124" s="58"/>
    </row>
    <row r="6125" spans="19:22">
      <c r="S6125" s="58"/>
      <c r="V6125" s="58"/>
    </row>
    <row r="6126" spans="19:22">
      <c r="S6126" s="58"/>
      <c r="V6126" s="58"/>
    </row>
    <row r="6127" spans="19:22">
      <c r="S6127" s="58"/>
      <c r="V6127" s="58"/>
    </row>
    <row r="6128" spans="19:22">
      <c r="S6128" s="58"/>
      <c r="V6128" s="58"/>
    </row>
    <row r="6129" spans="19:22">
      <c r="S6129" s="58"/>
      <c r="V6129" s="58"/>
    </row>
    <row r="6130" spans="19:22">
      <c r="S6130" s="58"/>
      <c r="V6130" s="58"/>
    </row>
    <row r="6131" spans="19:22">
      <c r="S6131" s="58"/>
      <c r="V6131" s="58"/>
    </row>
    <row r="6132" spans="19:22">
      <c r="S6132" s="58"/>
      <c r="V6132" s="58"/>
    </row>
    <row r="6133" spans="19:22">
      <c r="S6133" s="58"/>
      <c r="V6133" s="58"/>
    </row>
    <row r="6134" spans="19:22">
      <c r="S6134" s="58"/>
      <c r="V6134" s="58"/>
    </row>
    <row r="6135" spans="19:22">
      <c r="S6135" s="58"/>
      <c r="V6135" s="58"/>
    </row>
    <row r="6136" spans="19:22">
      <c r="S6136" s="58"/>
      <c r="V6136" s="58"/>
    </row>
    <row r="6137" spans="19:22">
      <c r="S6137" s="58"/>
      <c r="V6137" s="58"/>
    </row>
    <row r="6138" spans="19:22">
      <c r="S6138" s="58"/>
      <c r="V6138" s="58"/>
    </row>
    <row r="6139" spans="19:22">
      <c r="S6139" s="58"/>
      <c r="V6139" s="58"/>
    </row>
    <row r="6140" spans="19:22">
      <c r="S6140" s="58"/>
      <c r="V6140" s="58"/>
    </row>
    <row r="6141" spans="19:22">
      <c r="S6141" s="58"/>
      <c r="V6141" s="58"/>
    </row>
    <row r="6142" spans="19:22">
      <c r="S6142" s="58"/>
      <c r="V6142" s="58"/>
    </row>
    <row r="6143" spans="19:22">
      <c r="S6143" s="58"/>
      <c r="V6143" s="58"/>
    </row>
    <row r="6144" spans="19:22">
      <c r="S6144" s="58"/>
      <c r="V6144" s="58"/>
    </row>
    <row r="6145" spans="19:22">
      <c r="S6145" s="58"/>
      <c r="V6145" s="58"/>
    </row>
    <row r="6146" spans="19:22">
      <c r="S6146" s="58"/>
      <c r="V6146" s="58"/>
    </row>
    <row r="6147" spans="19:22">
      <c r="S6147" s="58"/>
      <c r="V6147" s="58"/>
    </row>
    <row r="6148" spans="19:22">
      <c r="S6148" s="58"/>
      <c r="V6148" s="58"/>
    </row>
    <row r="6149" spans="19:22">
      <c r="S6149" s="58"/>
      <c r="V6149" s="58"/>
    </row>
    <row r="6150" spans="19:22">
      <c r="S6150" s="58"/>
      <c r="V6150" s="58"/>
    </row>
    <row r="6151" spans="19:22">
      <c r="S6151" s="58"/>
      <c r="V6151" s="58"/>
    </row>
    <row r="6152" spans="19:22">
      <c r="S6152" s="58"/>
      <c r="V6152" s="58"/>
    </row>
    <row r="6153" spans="19:22">
      <c r="S6153" s="58"/>
      <c r="V6153" s="58"/>
    </row>
    <row r="6154" spans="19:22">
      <c r="S6154" s="58"/>
      <c r="V6154" s="58"/>
    </row>
    <row r="6155" spans="19:22">
      <c r="S6155" s="58"/>
      <c r="V6155" s="58"/>
    </row>
    <row r="6156" spans="19:22">
      <c r="S6156" s="58"/>
      <c r="V6156" s="58"/>
    </row>
    <row r="6157" spans="19:22">
      <c r="S6157" s="58"/>
      <c r="V6157" s="58"/>
    </row>
    <row r="6158" spans="19:22">
      <c r="S6158" s="58"/>
      <c r="V6158" s="58"/>
    </row>
    <row r="6159" spans="19:22">
      <c r="S6159" s="58"/>
      <c r="V6159" s="58"/>
    </row>
    <row r="6160" spans="19:22">
      <c r="S6160" s="58"/>
      <c r="V6160" s="58"/>
    </row>
    <row r="6161" spans="19:22">
      <c r="S6161" s="58"/>
      <c r="V6161" s="58"/>
    </row>
    <row r="6162" spans="19:22">
      <c r="S6162" s="58"/>
      <c r="V6162" s="58"/>
    </row>
    <row r="6163" spans="19:22">
      <c r="S6163" s="58"/>
      <c r="V6163" s="58"/>
    </row>
    <row r="6164" spans="19:22">
      <c r="S6164" s="58"/>
      <c r="V6164" s="58"/>
    </row>
    <row r="6165" spans="19:22">
      <c r="S6165" s="58"/>
      <c r="V6165" s="58"/>
    </row>
    <row r="6166" spans="19:22">
      <c r="S6166" s="58"/>
      <c r="V6166" s="58"/>
    </row>
    <row r="6167" spans="19:22">
      <c r="S6167" s="58"/>
      <c r="V6167" s="58"/>
    </row>
    <row r="6168" spans="19:22">
      <c r="S6168" s="58"/>
      <c r="V6168" s="58"/>
    </row>
    <row r="6169" spans="19:22">
      <c r="S6169" s="58"/>
      <c r="V6169" s="58"/>
    </row>
    <row r="6170" spans="19:22">
      <c r="S6170" s="58"/>
      <c r="V6170" s="58"/>
    </row>
    <row r="6171" spans="19:22">
      <c r="S6171" s="58"/>
      <c r="V6171" s="58"/>
    </row>
    <row r="6172" spans="19:22">
      <c r="S6172" s="58"/>
      <c r="V6172" s="58"/>
    </row>
    <row r="6173" spans="19:22">
      <c r="S6173" s="58"/>
      <c r="V6173" s="58"/>
    </row>
    <row r="6174" spans="19:22">
      <c r="S6174" s="58"/>
      <c r="V6174" s="58"/>
    </row>
    <row r="6175" spans="19:22">
      <c r="S6175" s="58"/>
      <c r="V6175" s="58"/>
    </row>
    <row r="6176" spans="19:22">
      <c r="S6176" s="58"/>
      <c r="V6176" s="58"/>
    </row>
    <row r="6177" spans="19:22">
      <c r="S6177" s="58"/>
      <c r="V6177" s="58"/>
    </row>
    <row r="6178" spans="19:22">
      <c r="S6178" s="58"/>
      <c r="V6178" s="58"/>
    </row>
    <row r="6179" spans="19:22">
      <c r="S6179" s="58"/>
      <c r="V6179" s="58"/>
    </row>
    <row r="6180" spans="19:22">
      <c r="S6180" s="58"/>
      <c r="V6180" s="58"/>
    </row>
    <row r="6181" spans="19:22">
      <c r="S6181" s="58"/>
      <c r="V6181" s="58"/>
    </row>
    <row r="6182" spans="19:22">
      <c r="S6182" s="58"/>
      <c r="V6182" s="58"/>
    </row>
    <row r="6183" spans="19:22">
      <c r="S6183" s="58"/>
      <c r="V6183" s="58"/>
    </row>
    <row r="6184" spans="19:22">
      <c r="S6184" s="58"/>
      <c r="V6184" s="58"/>
    </row>
    <row r="6185" spans="19:22">
      <c r="S6185" s="58"/>
      <c r="V6185" s="58"/>
    </row>
    <row r="6186" spans="19:22">
      <c r="S6186" s="58"/>
      <c r="V6186" s="58"/>
    </row>
    <row r="6187" spans="19:22">
      <c r="S6187" s="58"/>
      <c r="V6187" s="58"/>
    </row>
    <row r="6188" spans="19:22">
      <c r="S6188" s="58"/>
      <c r="V6188" s="58"/>
    </row>
    <row r="6189" spans="19:22">
      <c r="S6189" s="58"/>
      <c r="V6189" s="58"/>
    </row>
    <row r="6190" spans="19:22">
      <c r="S6190" s="58"/>
      <c r="V6190" s="58"/>
    </row>
    <row r="6191" spans="19:22">
      <c r="S6191" s="58"/>
      <c r="V6191" s="58"/>
    </row>
    <row r="6192" spans="19:22">
      <c r="S6192" s="58"/>
      <c r="V6192" s="58"/>
    </row>
    <row r="6193" spans="19:22">
      <c r="S6193" s="58"/>
      <c r="V6193" s="58"/>
    </row>
    <row r="6194" spans="19:22">
      <c r="S6194" s="58"/>
      <c r="V6194" s="58"/>
    </row>
    <row r="6195" spans="19:22">
      <c r="S6195" s="58"/>
      <c r="V6195" s="58"/>
    </row>
    <row r="6196" spans="19:22">
      <c r="S6196" s="58"/>
      <c r="V6196" s="58"/>
    </row>
    <row r="6197" spans="19:22">
      <c r="S6197" s="58"/>
      <c r="V6197" s="58"/>
    </row>
    <row r="6198" spans="19:22">
      <c r="S6198" s="58"/>
      <c r="V6198" s="58"/>
    </row>
    <row r="6199" spans="19:22">
      <c r="S6199" s="58"/>
      <c r="V6199" s="58"/>
    </row>
    <row r="6200" spans="19:22">
      <c r="S6200" s="58"/>
      <c r="V6200" s="58"/>
    </row>
    <row r="6201" spans="19:22">
      <c r="S6201" s="58"/>
      <c r="V6201" s="58"/>
    </row>
    <row r="6202" spans="19:22">
      <c r="S6202" s="58"/>
      <c r="V6202" s="58"/>
    </row>
    <row r="6203" spans="19:22">
      <c r="S6203" s="58"/>
      <c r="V6203" s="58"/>
    </row>
    <row r="6204" spans="19:22">
      <c r="S6204" s="58"/>
      <c r="V6204" s="58"/>
    </row>
    <row r="6205" spans="19:22">
      <c r="S6205" s="58"/>
      <c r="V6205" s="58"/>
    </row>
    <row r="6206" spans="19:22">
      <c r="S6206" s="58"/>
      <c r="V6206" s="58"/>
    </row>
    <row r="6207" spans="19:22">
      <c r="S6207" s="58"/>
      <c r="V6207" s="58"/>
    </row>
    <row r="6208" spans="19:22">
      <c r="S6208" s="58"/>
      <c r="V6208" s="58"/>
    </row>
    <row r="6209" spans="19:22">
      <c r="S6209" s="58"/>
      <c r="V6209" s="58"/>
    </row>
    <row r="6210" spans="19:22">
      <c r="S6210" s="58"/>
      <c r="V6210" s="58"/>
    </row>
    <row r="6211" spans="19:22">
      <c r="S6211" s="58"/>
      <c r="V6211" s="58"/>
    </row>
    <row r="6212" spans="19:22">
      <c r="S6212" s="58"/>
      <c r="V6212" s="58"/>
    </row>
    <row r="6213" spans="19:22">
      <c r="S6213" s="58"/>
      <c r="V6213" s="58"/>
    </row>
    <row r="6214" spans="19:22">
      <c r="S6214" s="58"/>
      <c r="V6214" s="58"/>
    </row>
    <row r="6215" spans="19:22">
      <c r="S6215" s="58"/>
      <c r="V6215" s="58"/>
    </row>
    <row r="6216" spans="19:22">
      <c r="S6216" s="58"/>
      <c r="V6216" s="58"/>
    </row>
    <row r="6217" spans="19:22">
      <c r="S6217" s="58"/>
      <c r="V6217" s="58"/>
    </row>
    <row r="6218" spans="19:22">
      <c r="S6218" s="58"/>
      <c r="V6218" s="58"/>
    </row>
    <row r="6219" spans="19:22">
      <c r="S6219" s="58"/>
      <c r="V6219" s="58"/>
    </row>
    <row r="6220" spans="19:22">
      <c r="S6220" s="58"/>
      <c r="V6220" s="58"/>
    </row>
    <row r="6221" spans="19:22">
      <c r="S6221" s="58"/>
      <c r="V6221" s="58"/>
    </row>
    <row r="6222" spans="19:22">
      <c r="S6222" s="58"/>
      <c r="V6222" s="58"/>
    </row>
    <row r="6223" spans="19:22">
      <c r="S6223" s="58"/>
      <c r="V6223" s="58"/>
    </row>
    <row r="6224" spans="19:22">
      <c r="S6224" s="58"/>
      <c r="V6224" s="58"/>
    </row>
    <row r="6225" spans="19:22">
      <c r="S6225" s="58"/>
      <c r="V6225" s="58"/>
    </row>
    <row r="6226" spans="19:22">
      <c r="S6226" s="58"/>
      <c r="V6226" s="58"/>
    </row>
    <row r="6227" spans="19:22">
      <c r="S6227" s="58"/>
      <c r="V6227" s="58"/>
    </row>
    <row r="6228" spans="19:22">
      <c r="S6228" s="58"/>
      <c r="V6228" s="58"/>
    </row>
    <row r="6229" spans="19:22">
      <c r="S6229" s="58"/>
      <c r="V6229" s="58"/>
    </row>
    <row r="6230" spans="19:22">
      <c r="S6230" s="58"/>
      <c r="V6230" s="58"/>
    </row>
    <row r="6231" spans="19:22">
      <c r="S6231" s="58"/>
      <c r="V6231" s="58"/>
    </row>
    <row r="6232" spans="19:22">
      <c r="S6232" s="58"/>
      <c r="V6232" s="58"/>
    </row>
    <row r="6233" spans="19:22">
      <c r="S6233" s="58"/>
      <c r="V6233" s="58"/>
    </row>
    <row r="6234" spans="19:22">
      <c r="S6234" s="58"/>
      <c r="V6234" s="58"/>
    </row>
    <row r="6235" spans="19:22">
      <c r="S6235" s="58"/>
      <c r="V6235" s="58"/>
    </row>
    <row r="6236" spans="19:22">
      <c r="S6236" s="58"/>
      <c r="V6236" s="58"/>
    </row>
    <row r="6237" spans="19:22">
      <c r="S6237" s="58"/>
      <c r="V6237" s="58"/>
    </row>
    <row r="6238" spans="19:22">
      <c r="S6238" s="58"/>
      <c r="V6238" s="58"/>
    </row>
    <row r="6239" spans="19:22">
      <c r="S6239" s="58"/>
      <c r="V6239" s="58"/>
    </row>
    <row r="6240" spans="19:22">
      <c r="S6240" s="58"/>
      <c r="V6240" s="58"/>
    </row>
    <row r="6241" spans="19:22">
      <c r="S6241" s="58"/>
      <c r="V6241" s="58"/>
    </row>
    <row r="6242" spans="19:22">
      <c r="S6242" s="58"/>
      <c r="V6242" s="58"/>
    </row>
    <row r="6243" spans="19:22">
      <c r="S6243" s="58"/>
      <c r="V6243" s="58"/>
    </row>
    <row r="6244" spans="19:22">
      <c r="S6244" s="58"/>
      <c r="V6244" s="58"/>
    </row>
    <row r="6245" spans="19:22">
      <c r="S6245" s="58"/>
      <c r="V6245" s="58"/>
    </row>
    <row r="6246" spans="19:22">
      <c r="S6246" s="58"/>
      <c r="V6246" s="58"/>
    </row>
    <row r="6247" spans="19:22">
      <c r="S6247" s="58"/>
      <c r="V6247" s="58"/>
    </row>
    <row r="6248" spans="19:22">
      <c r="S6248" s="58"/>
      <c r="V6248" s="58"/>
    </row>
    <row r="6249" spans="19:22">
      <c r="S6249" s="58"/>
      <c r="V6249" s="58"/>
    </row>
    <row r="6250" spans="19:22">
      <c r="S6250" s="58"/>
      <c r="V6250" s="58"/>
    </row>
    <row r="6251" spans="19:22">
      <c r="S6251" s="58"/>
      <c r="V6251" s="58"/>
    </row>
    <row r="6252" spans="19:22">
      <c r="S6252" s="58"/>
      <c r="V6252" s="58"/>
    </row>
    <row r="6253" spans="19:22">
      <c r="S6253" s="58"/>
      <c r="V6253" s="58"/>
    </row>
    <row r="6254" spans="19:22">
      <c r="S6254" s="58"/>
      <c r="V6254" s="58"/>
    </row>
    <row r="6255" spans="19:22">
      <c r="S6255" s="58"/>
      <c r="V6255" s="58"/>
    </row>
    <row r="6256" spans="19:22">
      <c r="S6256" s="58"/>
      <c r="V6256" s="58"/>
    </row>
    <row r="6257" spans="19:22">
      <c r="S6257" s="58"/>
      <c r="V6257" s="58"/>
    </row>
    <row r="6258" spans="19:22">
      <c r="S6258" s="58"/>
      <c r="V6258" s="58"/>
    </row>
    <row r="6259" spans="19:22">
      <c r="S6259" s="58"/>
      <c r="V6259" s="58"/>
    </row>
    <row r="6260" spans="19:22">
      <c r="S6260" s="58"/>
      <c r="V6260" s="58"/>
    </row>
    <row r="6261" spans="19:22">
      <c r="S6261" s="58"/>
      <c r="V6261" s="58"/>
    </row>
    <row r="6262" spans="19:22">
      <c r="S6262" s="58"/>
      <c r="V6262" s="58"/>
    </row>
    <row r="6263" spans="19:22">
      <c r="S6263" s="58"/>
      <c r="V6263" s="58"/>
    </row>
    <row r="6264" spans="19:22">
      <c r="S6264" s="58"/>
      <c r="V6264" s="58"/>
    </row>
    <row r="6265" spans="19:22">
      <c r="S6265" s="58"/>
      <c r="V6265" s="58"/>
    </row>
    <row r="6266" spans="19:22">
      <c r="S6266" s="58"/>
      <c r="V6266" s="58"/>
    </row>
    <row r="6267" spans="19:22">
      <c r="S6267" s="58"/>
      <c r="V6267" s="58"/>
    </row>
    <row r="6268" spans="19:22">
      <c r="S6268" s="58"/>
      <c r="V6268" s="58"/>
    </row>
    <row r="6269" spans="19:22">
      <c r="S6269" s="58"/>
      <c r="V6269" s="58"/>
    </row>
    <row r="6270" spans="19:22">
      <c r="S6270" s="58"/>
      <c r="V6270" s="58"/>
    </row>
    <row r="6271" spans="19:22">
      <c r="S6271" s="58"/>
      <c r="V6271" s="58"/>
    </row>
    <row r="6272" spans="19:22">
      <c r="S6272" s="58"/>
      <c r="V6272" s="58"/>
    </row>
    <row r="6273" spans="19:22">
      <c r="S6273" s="58"/>
      <c r="V6273" s="58"/>
    </row>
    <row r="6274" spans="19:22">
      <c r="S6274" s="58"/>
      <c r="V6274" s="58"/>
    </row>
    <row r="6275" spans="19:22">
      <c r="S6275" s="58"/>
      <c r="V6275" s="58"/>
    </row>
    <row r="6276" spans="19:22">
      <c r="S6276" s="58"/>
      <c r="V6276" s="58"/>
    </row>
    <row r="6277" spans="19:22">
      <c r="S6277" s="58"/>
      <c r="V6277" s="58"/>
    </row>
    <row r="6278" spans="19:22">
      <c r="S6278" s="58"/>
      <c r="V6278" s="58"/>
    </row>
    <row r="6279" spans="19:22">
      <c r="S6279" s="58"/>
      <c r="V6279" s="58"/>
    </row>
    <row r="6280" spans="19:22">
      <c r="S6280" s="58"/>
      <c r="V6280" s="58"/>
    </row>
    <row r="6281" spans="19:22">
      <c r="S6281" s="58"/>
      <c r="V6281" s="58"/>
    </row>
    <row r="6282" spans="19:22">
      <c r="S6282" s="58"/>
      <c r="V6282" s="58"/>
    </row>
    <row r="6283" spans="19:22">
      <c r="S6283" s="58"/>
      <c r="V6283" s="58"/>
    </row>
    <row r="6284" spans="19:22">
      <c r="S6284" s="58"/>
      <c r="V6284" s="58"/>
    </row>
    <row r="6285" spans="19:22">
      <c r="S6285" s="58"/>
      <c r="V6285" s="58"/>
    </row>
    <row r="6286" spans="19:22">
      <c r="S6286" s="58"/>
      <c r="V6286" s="58"/>
    </row>
    <row r="6287" spans="19:22">
      <c r="S6287" s="58"/>
      <c r="V6287" s="58"/>
    </row>
    <row r="6288" spans="19:22">
      <c r="S6288" s="58"/>
      <c r="V6288" s="58"/>
    </row>
    <row r="6289" spans="19:22">
      <c r="S6289" s="58"/>
      <c r="V6289" s="58"/>
    </row>
    <row r="6290" spans="19:22">
      <c r="S6290" s="58"/>
      <c r="V6290" s="58"/>
    </row>
    <row r="6291" spans="19:22">
      <c r="S6291" s="58"/>
      <c r="V6291" s="58"/>
    </row>
    <row r="6292" spans="19:22">
      <c r="S6292" s="58"/>
      <c r="V6292" s="58"/>
    </row>
    <row r="6293" spans="19:22">
      <c r="S6293" s="58"/>
      <c r="V6293" s="58"/>
    </row>
    <row r="6294" spans="19:22">
      <c r="S6294" s="58"/>
      <c r="V6294" s="58"/>
    </row>
    <row r="6295" spans="19:22">
      <c r="S6295" s="58"/>
      <c r="V6295" s="58"/>
    </row>
    <row r="6296" spans="19:22">
      <c r="S6296" s="58"/>
      <c r="V6296" s="58"/>
    </row>
    <row r="6297" spans="19:22">
      <c r="S6297" s="58"/>
      <c r="V6297" s="58"/>
    </row>
    <row r="6298" spans="19:22">
      <c r="S6298" s="58"/>
      <c r="V6298" s="58"/>
    </row>
    <row r="6299" spans="19:22">
      <c r="S6299" s="58"/>
      <c r="V6299" s="58"/>
    </row>
    <row r="6300" spans="19:22">
      <c r="S6300" s="58"/>
      <c r="V6300" s="58"/>
    </row>
    <row r="6301" spans="19:22">
      <c r="S6301" s="58"/>
      <c r="V6301" s="58"/>
    </row>
    <row r="6302" spans="19:22">
      <c r="S6302" s="58"/>
      <c r="V6302" s="58"/>
    </row>
    <row r="6303" spans="19:22">
      <c r="S6303" s="58"/>
      <c r="V6303" s="58"/>
    </row>
    <row r="6304" spans="19:22">
      <c r="S6304" s="58"/>
      <c r="V6304" s="58"/>
    </row>
    <row r="6305" spans="19:22">
      <c r="S6305" s="58"/>
      <c r="V6305" s="58"/>
    </row>
    <row r="6306" spans="19:22">
      <c r="S6306" s="58"/>
      <c r="V6306" s="58"/>
    </row>
    <row r="6307" spans="19:22">
      <c r="S6307" s="58"/>
      <c r="V6307" s="58"/>
    </row>
    <row r="6308" spans="19:22">
      <c r="S6308" s="58"/>
      <c r="V6308" s="58"/>
    </row>
    <row r="6309" spans="19:22">
      <c r="S6309" s="58"/>
      <c r="V6309" s="58"/>
    </row>
    <row r="6310" spans="19:22">
      <c r="S6310" s="58"/>
      <c r="V6310" s="58"/>
    </row>
    <row r="6311" spans="19:22">
      <c r="S6311" s="58"/>
      <c r="V6311" s="58"/>
    </row>
    <row r="6312" spans="19:22">
      <c r="S6312" s="58"/>
      <c r="V6312" s="58"/>
    </row>
    <row r="6313" spans="19:22">
      <c r="S6313" s="58"/>
      <c r="V6313" s="58"/>
    </row>
    <row r="6314" spans="19:22">
      <c r="S6314" s="58"/>
      <c r="V6314" s="58"/>
    </row>
    <row r="6315" spans="19:22">
      <c r="S6315" s="58"/>
      <c r="V6315" s="58"/>
    </row>
    <row r="6316" spans="19:22">
      <c r="S6316" s="58"/>
      <c r="V6316" s="58"/>
    </row>
    <row r="6317" spans="19:22">
      <c r="S6317" s="58"/>
      <c r="V6317" s="58"/>
    </row>
    <row r="6318" spans="19:22">
      <c r="S6318" s="58"/>
      <c r="V6318" s="58"/>
    </row>
    <row r="6319" spans="19:22">
      <c r="S6319" s="58"/>
      <c r="V6319" s="58"/>
    </row>
    <row r="6320" spans="19:22">
      <c r="S6320" s="58"/>
      <c r="V6320" s="58"/>
    </row>
    <row r="6321" spans="19:22">
      <c r="S6321" s="58"/>
      <c r="V6321" s="58"/>
    </row>
    <row r="6322" spans="19:22">
      <c r="S6322" s="58"/>
      <c r="V6322" s="58"/>
    </row>
    <row r="6323" spans="19:22">
      <c r="S6323" s="58"/>
      <c r="V6323" s="58"/>
    </row>
    <row r="6324" spans="19:22">
      <c r="S6324" s="58"/>
      <c r="V6324" s="58"/>
    </row>
    <row r="6325" spans="19:22">
      <c r="S6325" s="58"/>
      <c r="V6325" s="58"/>
    </row>
    <row r="6326" spans="19:22">
      <c r="S6326" s="58"/>
      <c r="V6326" s="58"/>
    </row>
    <row r="6327" spans="19:22">
      <c r="S6327" s="58"/>
      <c r="V6327" s="58"/>
    </row>
    <row r="6328" spans="19:22">
      <c r="S6328" s="58"/>
      <c r="V6328" s="58"/>
    </row>
    <row r="6329" spans="19:22">
      <c r="S6329" s="58"/>
      <c r="V6329" s="58"/>
    </row>
    <row r="6330" spans="19:22">
      <c r="S6330" s="58"/>
      <c r="V6330" s="58"/>
    </row>
    <row r="6331" spans="19:22">
      <c r="S6331" s="58"/>
      <c r="V6331" s="58"/>
    </row>
    <row r="6332" spans="19:22">
      <c r="S6332" s="58"/>
      <c r="V6332" s="58"/>
    </row>
    <row r="6333" spans="19:22">
      <c r="S6333" s="58"/>
      <c r="V6333" s="58"/>
    </row>
    <row r="6334" spans="19:22">
      <c r="S6334" s="58"/>
      <c r="V6334" s="58"/>
    </row>
    <row r="6335" spans="19:22">
      <c r="S6335" s="58"/>
      <c r="V6335" s="58"/>
    </row>
    <row r="6336" spans="19:22">
      <c r="S6336" s="58"/>
      <c r="V6336" s="58"/>
    </row>
    <row r="6337" spans="19:22">
      <c r="S6337" s="58"/>
      <c r="V6337" s="58"/>
    </row>
    <row r="6338" spans="19:22">
      <c r="S6338" s="58"/>
      <c r="V6338" s="58"/>
    </row>
    <row r="6339" spans="19:22">
      <c r="S6339" s="58"/>
      <c r="V6339" s="58"/>
    </row>
    <row r="6340" spans="19:22">
      <c r="S6340" s="58"/>
      <c r="V6340" s="58"/>
    </row>
    <row r="6341" spans="19:22">
      <c r="S6341" s="58"/>
      <c r="V6341" s="58"/>
    </row>
    <row r="6342" spans="19:22">
      <c r="S6342" s="58"/>
      <c r="V6342" s="58"/>
    </row>
    <row r="6343" spans="19:22">
      <c r="S6343" s="58"/>
      <c r="V6343" s="58"/>
    </row>
    <row r="6344" spans="19:22">
      <c r="S6344" s="58"/>
      <c r="V6344" s="58"/>
    </row>
    <row r="6345" spans="19:22">
      <c r="S6345" s="58"/>
      <c r="V6345" s="58"/>
    </row>
    <row r="6346" spans="19:22">
      <c r="S6346" s="58"/>
      <c r="V6346" s="58"/>
    </row>
    <row r="6347" spans="19:22">
      <c r="S6347" s="58"/>
      <c r="V6347" s="58"/>
    </row>
    <row r="6348" spans="19:22">
      <c r="S6348" s="58"/>
      <c r="V6348" s="58"/>
    </row>
    <row r="6349" spans="19:22">
      <c r="S6349" s="58"/>
      <c r="V6349" s="58"/>
    </row>
    <row r="6350" spans="19:22">
      <c r="S6350" s="58"/>
      <c r="V6350" s="58"/>
    </row>
    <row r="6351" spans="19:22">
      <c r="S6351" s="58"/>
      <c r="V6351" s="58"/>
    </row>
    <row r="6352" spans="19:22">
      <c r="S6352" s="58"/>
      <c r="V6352" s="58"/>
    </row>
    <row r="6353" spans="19:22">
      <c r="S6353" s="58"/>
      <c r="V6353" s="58"/>
    </row>
    <row r="6354" spans="19:22">
      <c r="S6354" s="58"/>
      <c r="V6354" s="58"/>
    </row>
    <row r="6355" spans="19:22">
      <c r="S6355" s="58"/>
      <c r="V6355" s="58"/>
    </row>
    <row r="6356" spans="19:22">
      <c r="S6356" s="58"/>
      <c r="V6356" s="58"/>
    </row>
    <row r="6357" spans="19:22">
      <c r="S6357" s="58"/>
      <c r="V6357" s="58"/>
    </row>
    <row r="6358" spans="19:22">
      <c r="S6358" s="58"/>
      <c r="V6358" s="58"/>
    </row>
    <row r="6359" spans="19:22">
      <c r="S6359" s="58"/>
      <c r="V6359" s="58"/>
    </row>
    <row r="6360" spans="19:22">
      <c r="S6360" s="58"/>
      <c r="V6360" s="58"/>
    </row>
    <row r="6361" spans="19:22">
      <c r="S6361" s="58"/>
      <c r="V6361" s="58"/>
    </row>
    <row r="6362" spans="19:22">
      <c r="S6362" s="58"/>
      <c r="V6362" s="58"/>
    </row>
    <row r="6363" spans="19:22">
      <c r="S6363" s="58"/>
      <c r="V6363" s="58"/>
    </row>
    <row r="6364" spans="19:22">
      <c r="S6364" s="58"/>
      <c r="V6364" s="58"/>
    </row>
    <row r="6365" spans="19:22">
      <c r="S6365" s="58"/>
      <c r="V6365" s="58"/>
    </row>
    <row r="6366" spans="19:22">
      <c r="S6366" s="58"/>
      <c r="V6366" s="58"/>
    </row>
    <row r="6367" spans="19:22">
      <c r="S6367" s="58"/>
      <c r="V6367" s="58"/>
    </row>
    <row r="6368" spans="19:22">
      <c r="S6368" s="58"/>
      <c r="V6368" s="58"/>
    </row>
    <row r="6369" spans="19:22">
      <c r="S6369" s="58"/>
      <c r="V6369" s="58"/>
    </row>
    <row r="6370" spans="19:22">
      <c r="S6370" s="58"/>
      <c r="V6370" s="58"/>
    </row>
    <row r="6371" spans="19:22">
      <c r="S6371" s="58"/>
      <c r="V6371" s="58"/>
    </row>
    <row r="6372" spans="19:22">
      <c r="S6372" s="58"/>
      <c r="V6372" s="58"/>
    </row>
    <row r="6373" spans="19:22">
      <c r="S6373" s="58"/>
      <c r="V6373" s="58"/>
    </row>
    <row r="6374" spans="19:22">
      <c r="S6374" s="58"/>
      <c r="V6374" s="58"/>
    </row>
    <row r="6375" spans="19:22">
      <c r="S6375" s="58"/>
      <c r="V6375" s="58"/>
    </row>
    <row r="6376" spans="19:22">
      <c r="S6376" s="58"/>
      <c r="V6376" s="58"/>
    </row>
    <row r="6377" spans="19:22">
      <c r="S6377" s="58"/>
      <c r="V6377" s="58"/>
    </row>
    <row r="6378" spans="19:22">
      <c r="S6378" s="58"/>
      <c r="V6378" s="58"/>
    </row>
    <row r="6379" spans="19:22">
      <c r="S6379" s="58"/>
      <c r="V6379" s="58"/>
    </row>
    <row r="6380" spans="19:22">
      <c r="S6380" s="58"/>
      <c r="V6380" s="58"/>
    </row>
    <row r="6381" spans="19:22">
      <c r="S6381" s="58"/>
      <c r="V6381" s="58"/>
    </row>
    <row r="6382" spans="19:22">
      <c r="S6382" s="58"/>
      <c r="V6382" s="58"/>
    </row>
    <row r="6383" spans="19:22">
      <c r="S6383" s="58"/>
      <c r="V6383" s="58"/>
    </row>
    <row r="6384" spans="19:22">
      <c r="S6384" s="58"/>
      <c r="V6384" s="58"/>
    </row>
    <row r="6385" spans="19:22">
      <c r="S6385" s="58"/>
      <c r="V6385" s="58"/>
    </row>
    <row r="6386" spans="19:22">
      <c r="S6386" s="58"/>
      <c r="V6386" s="58"/>
    </row>
    <row r="6387" spans="19:22">
      <c r="S6387" s="58"/>
      <c r="V6387" s="58"/>
    </row>
    <row r="6388" spans="19:22">
      <c r="S6388" s="58"/>
      <c r="V6388" s="58"/>
    </row>
    <row r="6389" spans="19:22">
      <c r="S6389" s="58"/>
      <c r="V6389" s="58"/>
    </row>
    <row r="6390" spans="19:22">
      <c r="S6390" s="58"/>
      <c r="V6390" s="58"/>
    </row>
    <row r="6391" spans="19:22">
      <c r="S6391" s="58"/>
      <c r="V6391" s="58"/>
    </row>
    <row r="6392" spans="19:22">
      <c r="S6392" s="58"/>
      <c r="V6392" s="58"/>
    </row>
    <row r="6393" spans="19:22">
      <c r="S6393" s="58"/>
      <c r="V6393" s="58"/>
    </row>
    <row r="6394" spans="19:22">
      <c r="S6394" s="58"/>
      <c r="V6394" s="58"/>
    </row>
    <row r="6395" spans="19:22">
      <c r="S6395" s="58"/>
      <c r="V6395" s="58"/>
    </row>
    <row r="6396" spans="19:22">
      <c r="S6396" s="58"/>
      <c r="V6396" s="58"/>
    </row>
    <row r="6397" spans="19:22">
      <c r="S6397" s="58"/>
      <c r="V6397" s="58"/>
    </row>
    <row r="6398" spans="19:22">
      <c r="S6398" s="58"/>
      <c r="V6398" s="58"/>
    </row>
    <row r="6399" spans="19:22">
      <c r="S6399" s="58"/>
      <c r="V6399" s="58"/>
    </row>
    <row r="6400" spans="19:22">
      <c r="S6400" s="58"/>
      <c r="V6400" s="58"/>
    </row>
    <row r="6401" spans="19:22">
      <c r="S6401" s="58"/>
      <c r="V6401" s="58"/>
    </row>
    <row r="6402" spans="19:22">
      <c r="S6402" s="58"/>
      <c r="V6402" s="58"/>
    </row>
    <row r="6403" spans="19:22">
      <c r="S6403" s="58"/>
      <c r="V6403" s="58"/>
    </row>
    <row r="6404" spans="19:22">
      <c r="S6404" s="58"/>
      <c r="V6404" s="58"/>
    </row>
    <row r="6405" spans="19:22">
      <c r="S6405" s="58"/>
      <c r="V6405" s="58"/>
    </row>
    <row r="6406" spans="19:22">
      <c r="S6406" s="58"/>
      <c r="V6406" s="58"/>
    </row>
    <row r="6407" spans="19:22">
      <c r="S6407" s="58"/>
      <c r="V6407" s="58"/>
    </row>
    <row r="6408" spans="19:22">
      <c r="S6408" s="58"/>
      <c r="V6408" s="58"/>
    </row>
    <row r="6409" spans="19:22">
      <c r="S6409" s="58"/>
      <c r="V6409" s="58"/>
    </row>
    <row r="6410" spans="19:22">
      <c r="S6410" s="58"/>
      <c r="V6410" s="58"/>
    </row>
    <row r="6411" spans="19:22">
      <c r="S6411" s="58"/>
      <c r="V6411" s="58"/>
    </row>
    <row r="6412" spans="19:22">
      <c r="S6412" s="58"/>
      <c r="V6412" s="58"/>
    </row>
    <row r="6413" spans="19:22">
      <c r="S6413" s="58"/>
      <c r="V6413" s="58"/>
    </row>
    <row r="6414" spans="19:22">
      <c r="S6414" s="58"/>
      <c r="V6414" s="58"/>
    </row>
    <row r="6415" spans="19:22">
      <c r="S6415" s="58"/>
      <c r="V6415" s="58"/>
    </row>
    <row r="6416" spans="19:22">
      <c r="S6416" s="58"/>
      <c r="V6416" s="58"/>
    </row>
    <row r="6417" spans="19:22">
      <c r="S6417" s="58"/>
      <c r="V6417" s="58"/>
    </row>
    <row r="6418" spans="19:22">
      <c r="S6418" s="58"/>
      <c r="V6418" s="58"/>
    </row>
    <row r="6419" spans="19:22">
      <c r="S6419" s="58"/>
      <c r="V6419" s="58"/>
    </row>
    <row r="6420" spans="19:22">
      <c r="S6420" s="58"/>
      <c r="V6420" s="58"/>
    </row>
    <row r="6421" spans="19:22">
      <c r="S6421" s="58"/>
      <c r="V6421" s="58"/>
    </row>
    <row r="6422" spans="19:22">
      <c r="S6422" s="58"/>
      <c r="V6422" s="58"/>
    </row>
    <row r="6423" spans="19:22">
      <c r="S6423" s="58"/>
      <c r="V6423" s="58"/>
    </row>
    <row r="6424" spans="19:22">
      <c r="S6424" s="58"/>
      <c r="V6424" s="58"/>
    </row>
    <row r="6425" spans="19:22">
      <c r="S6425" s="58"/>
      <c r="V6425" s="58"/>
    </row>
    <row r="6426" spans="19:22">
      <c r="S6426" s="58"/>
      <c r="V6426" s="58"/>
    </row>
    <row r="6427" spans="19:22">
      <c r="S6427" s="58"/>
      <c r="V6427" s="58"/>
    </row>
    <row r="6428" spans="19:22">
      <c r="S6428" s="58"/>
      <c r="V6428" s="58"/>
    </row>
    <row r="6429" spans="19:22">
      <c r="S6429" s="58"/>
      <c r="V6429" s="58"/>
    </row>
    <row r="6430" spans="19:22">
      <c r="S6430" s="58"/>
      <c r="V6430" s="58"/>
    </row>
    <row r="6431" spans="19:22">
      <c r="S6431" s="58"/>
      <c r="V6431" s="58"/>
    </row>
    <row r="6432" spans="19:22">
      <c r="S6432" s="58"/>
      <c r="V6432" s="58"/>
    </row>
    <row r="6433" spans="19:22">
      <c r="S6433" s="58"/>
      <c r="V6433" s="58"/>
    </row>
    <row r="6434" spans="19:22">
      <c r="S6434" s="58"/>
      <c r="V6434" s="58"/>
    </row>
    <row r="6435" spans="19:22">
      <c r="S6435" s="58"/>
      <c r="V6435" s="58"/>
    </row>
    <row r="6436" spans="19:22">
      <c r="S6436" s="58"/>
      <c r="V6436" s="58"/>
    </row>
    <row r="6437" spans="19:22">
      <c r="S6437" s="58"/>
      <c r="V6437" s="58"/>
    </row>
    <row r="6438" spans="19:22">
      <c r="S6438" s="58"/>
      <c r="V6438" s="58"/>
    </row>
    <row r="6439" spans="19:22">
      <c r="S6439" s="58"/>
      <c r="V6439" s="58"/>
    </row>
    <row r="6440" spans="19:22">
      <c r="S6440" s="58"/>
      <c r="V6440" s="58"/>
    </row>
    <row r="6441" spans="19:22">
      <c r="S6441" s="58"/>
      <c r="V6441" s="58"/>
    </row>
    <row r="6442" spans="19:22">
      <c r="S6442" s="58"/>
      <c r="V6442" s="58"/>
    </row>
    <row r="6443" spans="19:22">
      <c r="S6443" s="58"/>
      <c r="V6443" s="58"/>
    </row>
    <row r="6444" spans="19:22">
      <c r="S6444" s="58"/>
      <c r="V6444" s="58"/>
    </row>
    <row r="6445" spans="19:22">
      <c r="S6445" s="58"/>
      <c r="V6445" s="58"/>
    </row>
    <row r="6446" spans="19:22">
      <c r="S6446" s="58"/>
      <c r="V6446" s="58"/>
    </row>
    <row r="6447" spans="19:22">
      <c r="S6447" s="58"/>
      <c r="V6447" s="58"/>
    </row>
    <row r="6448" spans="19:22">
      <c r="S6448" s="58"/>
      <c r="V6448" s="58"/>
    </row>
    <row r="6449" spans="19:22">
      <c r="S6449" s="58"/>
      <c r="V6449" s="58"/>
    </row>
    <row r="6450" spans="19:22">
      <c r="S6450" s="58"/>
      <c r="V6450" s="58"/>
    </row>
    <row r="6451" spans="19:22">
      <c r="S6451" s="58"/>
      <c r="V6451" s="58"/>
    </row>
    <row r="6452" spans="19:22">
      <c r="S6452" s="58"/>
      <c r="V6452" s="58"/>
    </row>
    <row r="6453" spans="19:22">
      <c r="S6453" s="58"/>
      <c r="V6453" s="58"/>
    </row>
    <row r="6454" spans="19:22">
      <c r="S6454" s="58"/>
      <c r="V6454" s="58"/>
    </row>
    <row r="6455" spans="19:22">
      <c r="S6455" s="58"/>
      <c r="V6455" s="58"/>
    </row>
    <row r="6456" spans="19:22">
      <c r="S6456" s="58"/>
      <c r="V6456" s="58"/>
    </row>
    <row r="6457" spans="19:22">
      <c r="S6457" s="58"/>
      <c r="V6457" s="58"/>
    </row>
    <row r="6458" spans="19:22">
      <c r="S6458" s="58"/>
      <c r="V6458" s="58"/>
    </row>
    <row r="6459" spans="19:22">
      <c r="S6459" s="58"/>
      <c r="V6459" s="58"/>
    </row>
    <row r="6460" spans="19:22">
      <c r="S6460" s="58"/>
      <c r="V6460" s="58"/>
    </row>
    <row r="6461" spans="19:22">
      <c r="S6461" s="58"/>
      <c r="V6461" s="58"/>
    </row>
    <row r="6462" spans="19:22">
      <c r="S6462" s="58"/>
      <c r="V6462" s="58"/>
    </row>
    <row r="6463" spans="19:22">
      <c r="S6463" s="58"/>
      <c r="V6463" s="58"/>
    </row>
    <row r="6464" spans="19:22">
      <c r="S6464" s="58"/>
      <c r="V6464" s="58"/>
    </row>
    <row r="6465" spans="19:22">
      <c r="S6465" s="58"/>
      <c r="V6465" s="58"/>
    </row>
    <row r="6466" spans="19:22">
      <c r="S6466" s="58"/>
      <c r="V6466" s="58"/>
    </row>
    <row r="6467" spans="19:22">
      <c r="S6467" s="58"/>
      <c r="V6467" s="58"/>
    </row>
    <row r="6468" spans="19:22">
      <c r="S6468" s="58"/>
      <c r="V6468" s="58"/>
    </row>
    <row r="6469" spans="19:22">
      <c r="S6469" s="58"/>
      <c r="V6469" s="58"/>
    </row>
    <row r="6470" spans="19:22">
      <c r="S6470" s="58"/>
      <c r="V6470" s="58"/>
    </row>
    <row r="6471" spans="19:22">
      <c r="S6471" s="58"/>
      <c r="V6471" s="58"/>
    </row>
    <row r="6472" spans="19:22">
      <c r="S6472" s="58"/>
      <c r="V6472" s="58"/>
    </row>
    <row r="6473" spans="19:22">
      <c r="S6473" s="58"/>
      <c r="V6473" s="58"/>
    </row>
    <row r="6474" spans="19:22">
      <c r="S6474" s="58"/>
      <c r="V6474" s="58"/>
    </row>
    <row r="6475" spans="19:22">
      <c r="S6475" s="58"/>
      <c r="V6475" s="58"/>
    </row>
    <row r="6476" spans="19:22">
      <c r="S6476" s="58"/>
      <c r="V6476" s="58"/>
    </row>
    <row r="6477" spans="19:22">
      <c r="S6477" s="58"/>
      <c r="V6477" s="58"/>
    </row>
    <row r="6478" spans="19:22">
      <c r="S6478" s="58"/>
      <c r="V6478" s="58"/>
    </row>
    <row r="6479" spans="19:22">
      <c r="S6479" s="58"/>
      <c r="V6479" s="58"/>
    </row>
    <row r="6480" spans="19:22">
      <c r="S6480" s="58"/>
      <c r="V6480" s="58"/>
    </row>
    <row r="6481" spans="19:22">
      <c r="S6481" s="58"/>
      <c r="V6481" s="58"/>
    </row>
    <row r="6482" spans="19:22">
      <c r="S6482" s="58"/>
      <c r="V6482" s="58"/>
    </row>
    <row r="6483" spans="19:22">
      <c r="S6483" s="58"/>
      <c r="V6483" s="58"/>
    </row>
    <row r="6484" spans="19:22">
      <c r="S6484" s="58"/>
      <c r="V6484" s="58"/>
    </row>
    <row r="6485" spans="19:22">
      <c r="S6485" s="58"/>
      <c r="V6485" s="58"/>
    </row>
    <row r="6486" spans="19:22">
      <c r="S6486" s="58"/>
      <c r="V6486" s="58"/>
    </row>
    <row r="6487" spans="19:22">
      <c r="S6487" s="58"/>
      <c r="V6487" s="58"/>
    </row>
    <row r="6488" spans="19:22">
      <c r="S6488" s="58"/>
      <c r="V6488" s="58"/>
    </row>
    <row r="6489" spans="19:22">
      <c r="S6489" s="58"/>
      <c r="V6489" s="58"/>
    </row>
    <row r="6490" spans="19:22">
      <c r="S6490" s="58"/>
      <c r="V6490" s="58"/>
    </row>
    <row r="6491" spans="19:22">
      <c r="S6491" s="58"/>
      <c r="V6491" s="58"/>
    </row>
    <row r="6492" spans="19:22">
      <c r="S6492" s="58"/>
      <c r="V6492" s="58"/>
    </row>
    <row r="6493" spans="19:22">
      <c r="S6493" s="58"/>
      <c r="V6493" s="58"/>
    </row>
    <row r="6494" spans="19:22">
      <c r="S6494" s="58"/>
      <c r="V6494" s="58"/>
    </row>
    <row r="6495" spans="19:22">
      <c r="S6495" s="58"/>
      <c r="V6495" s="58"/>
    </row>
    <row r="6496" spans="19:22">
      <c r="S6496" s="58"/>
      <c r="V6496" s="58"/>
    </row>
    <row r="6497" spans="19:22">
      <c r="S6497" s="58"/>
      <c r="V6497" s="58"/>
    </row>
    <row r="6498" spans="19:22">
      <c r="S6498" s="58"/>
      <c r="V6498" s="58"/>
    </row>
    <row r="6499" spans="19:22">
      <c r="S6499" s="58"/>
      <c r="V6499" s="58"/>
    </row>
    <row r="6500" spans="19:22">
      <c r="S6500" s="58"/>
      <c r="V6500" s="58"/>
    </row>
    <row r="6501" spans="19:22">
      <c r="S6501" s="58"/>
      <c r="V6501" s="58"/>
    </row>
    <row r="6502" spans="19:22">
      <c r="S6502" s="58"/>
      <c r="V6502" s="58"/>
    </row>
    <row r="6503" spans="19:22">
      <c r="S6503" s="58"/>
      <c r="V6503" s="58"/>
    </row>
    <row r="6504" spans="19:22">
      <c r="S6504" s="58"/>
      <c r="V6504" s="58"/>
    </row>
    <row r="6505" spans="19:22">
      <c r="S6505" s="58"/>
      <c r="V6505" s="58"/>
    </row>
    <row r="6506" spans="19:22">
      <c r="S6506" s="58"/>
      <c r="V6506" s="58"/>
    </row>
    <row r="6507" spans="19:22">
      <c r="S6507" s="58"/>
      <c r="V6507" s="58"/>
    </row>
    <row r="6508" spans="19:22">
      <c r="S6508" s="58"/>
      <c r="V6508" s="58"/>
    </row>
    <row r="6509" spans="19:22">
      <c r="S6509" s="58"/>
      <c r="V6509" s="58"/>
    </row>
    <row r="6510" spans="19:22">
      <c r="S6510" s="58"/>
      <c r="V6510" s="58"/>
    </row>
    <row r="6511" spans="19:22">
      <c r="S6511" s="58"/>
      <c r="V6511" s="58"/>
    </row>
    <row r="6512" spans="19:22">
      <c r="S6512" s="58"/>
      <c r="V6512" s="58"/>
    </row>
    <row r="6513" spans="19:22">
      <c r="S6513" s="58"/>
      <c r="V6513" s="58"/>
    </row>
    <row r="6514" spans="19:22">
      <c r="S6514" s="58"/>
      <c r="V6514" s="58"/>
    </row>
    <row r="6515" spans="19:22">
      <c r="S6515" s="58"/>
      <c r="V6515" s="58"/>
    </row>
    <row r="6516" spans="19:22">
      <c r="S6516" s="58"/>
      <c r="V6516" s="58"/>
    </row>
    <row r="6517" spans="19:22">
      <c r="S6517" s="58"/>
      <c r="V6517" s="58"/>
    </row>
    <row r="6518" spans="19:22">
      <c r="S6518" s="58"/>
      <c r="V6518" s="58"/>
    </row>
    <row r="6519" spans="19:22">
      <c r="S6519" s="58"/>
      <c r="V6519" s="58"/>
    </row>
    <row r="6520" spans="19:22">
      <c r="S6520" s="58"/>
      <c r="V6520" s="58"/>
    </row>
    <row r="6521" spans="19:22">
      <c r="S6521" s="58"/>
      <c r="V6521" s="58"/>
    </row>
    <row r="6522" spans="19:22">
      <c r="S6522" s="58"/>
      <c r="V6522" s="58"/>
    </row>
    <row r="6523" spans="19:22">
      <c r="S6523" s="58"/>
      <c r="V6523" s="58"/>
    </row>
    <row r="6524" spans="19:22">
      <c r="S6524" s="58"/>
      <c r="V6524" s="58"/>
    </row>
    <row r="6525" spans="19:22">
      <c r="S6525" s="58"/>
      <c r="V6525" s="58"/>
    </row>
    <row r="6526" spans="19:22">
      <c r="S6526" s="58"/>
      <c r="V6526" s="58"/>
    </row>
    <row r="6527" spans="19:22">
      <c r="S6527" s="58"/>
      <c r="V6527" s="58"/>
    </row>
    <row r="6528" spans="19:22">
      <c r="S6528" s="58"/>
      <c r="V6528" s="58"/>
    </row>
    <row r="6529" spans="19:22">
      <c r="S6529" s="58"/>
      <c r="V6529" s="58"/>
    </row>
    <row r="6530" spans="19:22">
      <c r="S6530" s="58"/>
      <c r="V6530" s="58"/>
    </row>
    <row r="6531" spans="19:22">
      <c r="S6531" s="58"/>
      <c r="V6531" s="58"/>
    </row>
    <row r="6532" spans="19:22">
      <c r="S6532" s="58"/>
      <c r="V6532" s="58"/>
    </row>
    <row r="6533" spans="19:22">
      <c r="S6533" s="58"/>
      <c r="V6533" s="58"/>
    </row>
    <row r="6534" spans="19:22">
      <c r="S6534" s="58"/>
      <c r="V6534" s="58"/>
    </row>
    <row r="6535" spans="19:22">
      <c r="S6535" s="58"/>
      <c r="V6535" s="58"/>
    </row>
    <row r="6536" spans="19:22">
      <c r="S6536" s="58"/>
      <c r="V6536" s="58"/>
    </row>
    <row r="6537" spans="19:22">
      <c r="S6537" s="58"/>
      <c r="V6537" s="58"/>
    </row>
    <row r="6538" spans="19:22">
      <c r="S6538" s="58"/>
      <c r="V6538" s="58"/>
    </row>
    <row r="6539" spans="19:22">
      <c r="S6539" s="58"/>
      <c r="V6539" s="58"/>
    </row>
    <row r="6540" spans="19:22">
      <c r="S6540" s="58"/>
      <c r="V6540" s="58"/>
    </row>
    <row r="6541" spans="19:22">
      <c r="S6541" s="58"/>
      <c r="V6541" s="58"/>
    </row>
    <row r="6542" spans="19:22">
      <c r="S6542" s="58"/>
      <c r="V6542" s="58"/>
    </row>
    <row r="6543" spans="19:22">
      <c r="S6543" s="58"/>
      <c r="V6543" s="58"/>
    </row>
    <row r="6544" spans="19:22">
      <c r="S6544" s="58"/>
      <c r="V6544" s="58"/>
    </row>
    <row r="6545" spans="19:22">
      <c r="S6545" s="58"/>
      <c r="V6545" s="58"/>
    </row>
    <row r="6546" spans="19:22">
      <c r="S6546" s="58"/>
      <c r="V6546" s="58"/>
    </row>
    <row r="6547" spans="19:22">
      <c r="S6547" s="58"/>
      <c r="V6547" s="58"/>
    </row>
    <row r="6548" spans="19:22">
      <c r="S6548" s="58"/>
      <c r="V6548" s="58"/>
    </row>
    <row r="6549" spans="19:22">
      <c r="S6549" s="58"/>
      <c r="V6549" s="58"/>
    </row>
    <row r="6550" spans="19:22">
      <c r="S6550" s="58"/>
      <c r="V6550" s="58"/>
    </row>
    <row r="6551" spans="19:22">
      <c r="S6551" s="58"/>
      <c r="V6551" s="58"/>
    </row>
    <row r="6552" spans="19:22">
      <c r="S6552" s="58"/>
      <c r="V6552" s="58"/>
    </row>
    <row r="6553" spans="19:22">
      <c r="S6553" s="58"/>
      <c r="V6553" s="58"/>
    </row>
    <row r="6554" spans="19:22">
      <c r="S6554" s="58"/>
      <c r="V6554" s="58"/>
    </row>
    <row r="6555" spans="19:22">
      <c r="S6555" s="58"/>
      <c r="V6555" s="58"/>
    </row>
    <row r="6556" spans="19:22">
      <c r="S6556" s="58"/>
      <c r="V6556" s="58"/>
    </row>
    <row r="6557" spans="19:22">
      <c r="S6557" s="58"/>
      <c r="V6557" s="58"/>
    </row>
    <row r="6558" spans="19:22">
      <c r="S6558" s="58"/>
      <c r="V6558" s="58"/>
    </row>
    <row r="6559" spans="19:22">
      <c r="S6559" s="58"/>
      <c r="V6559" s="58"/>
    </row>
    <row r="6560" spans="19:22">
      <c r="S6560" s="58"/>
      <c r="V6560" s="58"/>
    </row>
    <row r="6561" spans="19:22">
      <c r="S6561" s="58"/>
      <c r="V6561" s="58"/>
    </row>
    <row r="6562" spans="19:22">
      <c r="S6562" s="58"/>
      <c r="V6562" s="58"/>
    </row>
    <row r="6563" spans="19:22">
      <c r="S6563" s="58"/>
      <c r="V6563" s="58"/>
    </row>
    <row r="6564" spans="19:22">
      <c r="S6564" s="58"/>
      <c r="V6564" s="58"/>
    </row>
    <row r="6565" spans="19:22">
      <c r="S6565" s="58"/>
      <c r="V6565" s="58"/>
    </row>
    <row r="6566" spans="19:22">
      <c r="S6566" s="58"/>
      <c r="V6566" s="58"/>
    </row>
    <row r="6567" spans="19:22">
      <c r="S6567" s="58"/>
      <c r="V6567" s="58"/>
    </row>
    <row r="6568" spans="19:22">
      <c r="S6568" s="58"/>
      <c r="V6568" s="58"/>
    </row>
    <row r="6569" spans="19:22">
      <c r="S6569" s="58"/>
      <c r="V6569" s="58"/>
    </row>
    <row r="6570" spans="19:22">
      <c r="S6570" s="58"/>
      <c r="V6570" s="58"/>
    </row>
    <row r="6571" spans="19:22">
      <c r="S6571" s="58"/>
      <c r="V6571" s="58"/>
    </row>
    <row r="6572" spans="19:22">
      <c r="S6572" s="58"/>
      <c r="V6572" s="58"/>
    </row>
    <row r="6573" spans="19:22">
      <c r="S6573" s="58"/>
      <c r="V6573" s="58"/>
    </row>
    <row r="6574" spans="19:22">
      <c r="S6574" s="58"/>
      <c r="V6574" s="58"/>
    </row>
    <row r="6575" spans="19:22">
      <c r="S6575" s="58"/>
      <c r="V6575" s="58"/>
    </row>
    <row r="6576" spans="19:22">
      <c r="S6576" s="58"/>
      <c r="V6576" s="58"/>
    </row>
    <row r="6577" spans="19:22">
      <c r="S6577" s="58"/>
      <c r="V6577" s="58"/>
    </row>
    <row r="6578" spans="19:22">
      <c r="S6578" s="58"/>
      <c r="V6578" s="58"/>
    </row>
    <row r="6579" spans="19:22">
      <c r="S6579" s="58"/>
      <c r="V6579" s="58"/>
    </row>
    <row r="6580" spans="19:22">
      <c r="S6580" s="58"/>
      <c r="V6580" s="58"/>
    </row>
    <row r="6581" spans="19:22">
      <c r="S6581" s="58"/>
      <c r="V6581" s="58"/>
    </row>
    <row r="6582" spans="19:22">
      <c r="S6582" s="58"/>
      <c r="V6582" s="58"/>
    </row>
    <row r="6583" spans="19:22">
      <c r="S6583" s="58"/>
      <c r="V6583" s="58"/>
    </row>
    <row r="6584" spans="19:22">
      <c r="S6584" s="58"/>
      <c r="V6584" s="58"/>
    </row>
    <row r="6585" spans="19:22">
      <c r="S6585" s="58"/>
      <c r="V6585" s="58"/>
    </row>
    <row r="6586" spans="19:22">
      <c r="S6586" s="58"/>
      <c r="V6586" s="58"/>
    </row>
    <row r="6587" spans="19:22">
      <c r="S6587" s="58"/>
      <c r="V6587" s="58"/>
    </row>
    <row r="6588" spans="19:22">
      <c r="S6588" s="58"/>
      <c r="V6588" s="58"/>
    </row>
    <row r="6589" spans="19:22">
      <c r="S6589" s="58"/>
      <c r="V6589" s="58"/>
    </row>
    <row r="6590" spans="19:22">
      <c r="S6590" s="58"/>
      <c r="V6590" s="58"/>
    </row>
    <row r="6591" spans="19:22">
      <c r="S6591" s="58"/>
      <c r="V6591" s="58"/>
    </row>
    <row r="6592" spans="19:22">
      <c r="S6592" s="58"/>
      <c r="V6592" s="58"/>
    </row>
    <row r="6593" spans="19:22">
      <c r="S6593" s="58"/>
      <c r="V6593" s="58"/>
    </row>
    <row r="6594" spans="19:22">
      <c r="S6594" s="58"/>
      <c r="V6594" s="58"/>
    </row>
    <row r="6595" spans="19:22">
      <c r="S6595" s="58"/>
      <c r="V6595" s="58"/>
    </row>
    <row r="6596" spans="19:22">
      <c r="S6596" s="58"/>
      <c r="V6596" s="58"/>
    </row>
    <row r="6597" spans="19:22">
      <c r="S6597" s="58"/>
      <c r="V6597" s="58"/>
    </row>
    <row r="6598" spans="19:22">
      <c r="S6598" s="58"/>
      <c r="V6598" s="58"/>
    </row>
    <row r="6599" spans="19:22">
      <c r="S6599" s="58"/>
      <c r="V6599" s="58"/>
    </row>
    <row r="6600" spans="19:22">
      <c r="S6600" s="58"/>
      <c r="V6600" s="58"/>
    </row>
    <row r="6601" spans="19:22">
      <c r="S6601" s="58"/>
      <c r="V6601" s="58"/>
    </row>
    <row r="6602" spans="19:22">
      <c r="S6602" s="58"/>
      <c r="V6602" s="58"/>
    </row>
    <row r="6603" spans="19:22">
      <c r="S6603" s="58"/>
      <c r="V6603" s="58"/>
    </row>
    <row r="6604" spans="19:22">
      <c r="S6604" s="58"/>
      <c r="V6604" s="58"/>
    </row>
    <row r="6605" spans="19:22">
      <c r="S6605" s="58"/>
      <c r="V6605" s="58"/>
    </row>
    <row r="6606" spans="19:22">
      <c r="S6606" s="58"/>
      <c r="V6606" s="58"/>
    </row>
    <row r="6607" spans="19:22">
      <c r="S6607" s="58"/>
      <c r="V6607" s="58"/>
    </row>
    <row r="6608" spans="19:22">
      <c r="S6608" s="58"/>
      <c r="V6608" s="58"/>
    </row>
    <row r="6609" spans="19:22">
      <c r="S6609" s="58"/>
      <c r="V6609" s="58"/>
    </row>
    <row r="6610" spans="19:22">
      <c r="S6610" s="58"/>
      <c r="V6610" s="58"/>
    </row>
    <row r="6611" spans="19:22">
      <c r="S6611" s="58"/>
      <c r="V6611" s="58"/>
    </row>
    <row r="6612" spans="19:22">
      <c r="S6612" s="58"/>
      <c r="V6612" s="58"/>
    </row>
    <row r="6613" spans="19:22">
      <c r="S6613" s="58"/>
      <c r="V6613" s="58"/>
    </row>
    <row r="6614" spans="19:22">
      <c r="S6614" s="58"/>
      <c r="V6614" s="58"/>
    </row>
    <row r="6615" spans="19:22">
      <c r="S6615" s="58"/>
      <c r="V6615" s="58"/>
    </row>
    <row r="6616" spans="19:22">
      <c r="S6616" s="58"/>
      <c r="V6616" s="58"/>
    </row>
    <row r="6617" spans="19:22">
      <c r="S6617" s="58"/>
      <c r="V6617" s="58"/>
    </row>
    <row r="6618" spans="19:22">
      <c r="S6618" s="58"/>
      <c r="V6618" s="58"/>
    </row>
    <row r="6619" spans="19:22">
      <c r="S6619" s="58"/>
      <c r="V6619" s="58"/>
    </row>
    <row r="6620" spans="19:22">
      <c r="S6620" s="58"/>
      <c r="V6620" s="58"/>
    </row>
    <row r="6621" spans="19:22">
      <c r="S6621" s="58"/>
      <c r="V6621" s="58"/>
    </row>
    <row r="6622" spans="19:22">
      <c r="S6622" s="58"/>
      <c r="V6622" s="58"/>
    </row>
    <row r="6623" spans="19:22">
      <c r="S6623" s="58"/>
      <c r="V6623" s="58"/>
    </row>
    <row r="6624" spans="19:22">
      <c r="S6624" s="58"/>
      <c r="V6624" s="58"/>
    </row>
    <row r="6625" spans="19:22">
      <c r="S6625" s="58"/>
      <c r="V6625" s="58"/>
    </row>
    <row r="6626" spans="19:22">
      <c r="S6626" s="58"/>
      <c r="V6626" s="58"/>
    </row>
    <row r="6627" spans="19:22">
      <c r="S6627" s="58"/>
      <c r="V6627" s="58"/>
    </row>
    <row r="6628" spans="19:22">
      <c r="S6628" s="58"/>
      <c r="V6628" s="58"/>
    </row>
    <row r="6629" spans="19:22">
      <c r="S6629" s="58"/>
      <c r="V6629" s="58"/>
    </row>
    <row r="6630" spans="19:22">
      <c r="S6630" s="58"/>
      <c r="V6630" s="58"/>
    </row>
    <row r="6631" spans="19:22">
      <c r="S6631" s="58"/>
      <c r="V6631" s="58"/>
    </row>
    <row r="6632" spans="19:22">
      <c r="S6632" s="58"/>
      <c r="V6632" s="58"/>
    </row>
    <row r="6633" spans="19:22">
      <c r="S6633" s="58"/>
      <c r="V6633" s="58"/>
    </row>
    <row r="6634" spans="19:22">
      <c r="S6634" s="58"/>
      <c r="V6634" s="58"/>
    </row>
    <row r="6635" spans="19:22">
      <c r="S6635" s="58"/>
      <c r="V6635" s="58"/>
    </row>
    <row r="6636" spans="19:22">
      <c r="S6636" s="58"/>
      <c r="V6636" s="58"/>
    </row>
    <row r="6637" spans="19:22">
      <c r="S6637" s="58"/>
      <c r="V6637" s="58"/>
    </row>
    <row r="6638" spans="19:22">
      <c r="S6638" s="58"/>
      <c r="V6638" s="58"/>
    </row>
    <row r="6639" spans="19:22">
      <c r="S6639" s="58"/>
      <c r="V6639" s="58"/>
    </row>
    <row r="6640" spans="19:22">
      <c r="S6640" s="58"/>
      <c r="V6640" s="58"/>
    </row>
    <row r="6641" spans="19:22">
      <c r="S6641" s="58"/>
      <c r="V6641" s="58"/>
    </row>
    <row r="6642" spans="19:22">
      <c r="S6642" s="58"/>
      <c r="V6642" s="58"/>
    </row>
    <row r="6643" spans="19:22">
      <c r="S6643" s="58"/>
      <c r="V6643" s="58"/>
    </row>
    <row r="6644" spans="19:22">
      <c r="S6644" s="58"/>
      <c r="V6644" s="58"/>
    </row>
    <row r="6645" spans="19:22">
      <c r="S6645" s="58"/>
      <c r="V6645" s="58"/>
    </row>
    <row r="6646" spans="19:22">
      <c r="S6646" s="58"/>
      <c r="V6646" s="58"/>
    </row>
    <row r="6647" spans="19:22">
      <c r="S6647" s="58"/>
      <c r="V6647" s="58"/>
    </row>
    <row r="6648" spans="19:22">
      <c r="S6648" s="58"/>
      <c r="V6648" s="58"/>
    </row>
    <row r="6649" spans="19:22">
      <c r="S6649" s="58"/>
      <c r="V6649" s="58"/>
    </row>
    <row r="6650" spans="19:22">
      <c r="S6650" s="58"/>
      <c r="V6650" s="58"/>
    </row>
    <row r="6651" spans="19:22">
      <c r="S6651" s="58"/>
      <c r="V6651" s="58"/>
    </row>
    <row r="6652" spans="19:22">
      <c r="S6652" s="58"/>
      <c r="V6652" s="58"/>
    </row>
    <row r="6653" spans="19:22">
      <c r="S6653" s="58"/>
      <c r="V6653" s="58"/>
    </row>
    <row r="6654" spans="19:22">
      <c r="S6654" s="58"/>
      <c r="V6654" s="58"/>
    </row>
    <row r="6655" spans="19:22">
      <c r="S6655" s="58"/>
      <c r="V6655" s="58"/>
    </row>
    <row r="6656" spans="19:22">
      <c r="S6656" s="58"/>
      <c r="V6656" s="58"/>
    </row>
    <row r="6657" spans="19:22">
      <c r="S6657" s="58"/>
      <c r="V6657" s="58"/>
    </row>
    <row r="6658" spans="19:22">
      <c r="S6658" s="58"/>
      <c r="V6658" s="58"/>
    </row>
    <row r="6659" spans="19:22">
      <c r="S6659" s="58"/>
      <c r="V6659" s="58"/>
    </row>
    <row r="6660" spans="19:22">
      <c r="S6660" s="58"/>
      <c r="V6660" s="58"/>
    </row>
    <row r="6661" spans="19:22">
      <c r="S6661" s="58"/>
      <c r="V6661" s="58"/>
    </row>
    <row r="6662" spans="19:22">
      <c r="S6662" s="58"/>
      <c r="V6662" s="58"/>
    </row>
    <row r="6663" spans="19:22">
      <c r="S6663" s="58"/>
      <c r="V6663" s="58"/>
    </row>
    <row r="6664" spans="19:22">
      <c r="S6664" s="58"/>
      <c r="V6664" s="58"/>
    </row>
    <row r="6665" spans="19:22">
      <c r="S6665" s="58"/>
      <c r="V6665" s="58"/>
    </row>
    <row r="6666" spans="19:22">
      <c r="S6666" s="58"/>
      <c r="V6666" s="58"/>
    </row>
    <row r="6667" spans="19:22">
      <c r="S6667" s="58"/>
      <c r="V6667" s="58"/>
    </row>
    <row r="6668" spans="19:22">
      <c r="S6668" s="58"/>
      <c r="V6668" s="58"/>
    </row>
    <row r="6669" spans="19:22">
      <c r="S6669" s="58"/>
      <c r="V6669" s="58"/>
    </row>
    <row r="6670" spans="19:22">
      <c r="S6670" s="58"/>
      <c r="V6670" s="58"/>
    </row>
    <row r="6671" spans="19:22">
      <c r="S6671" s="58"/>
      <c r="V6671" s="58"/>
    </row>
    <row r="6672" spans="19:22">
      <c r="S6672" s="58"/>
      <c r="V6672" s="58"/>
    </row>
    <row r="6673" spans="19:22">
      <c r="S6673" s="58"/>
      <c r="V6673" s="58"/>
    </row>
    <row r="6674" spans="19:22">
      <c r="S6674" s="58"/>
      <c r="V6674" s="58"/>
    </row>
    <row r="6675" spans="19:22">
      <c r="S6675" s="58"/>
      <c r="V6675" s="58"/>
    </row>
    <row r="6676" spans="19:22">
      <c r="S6676" s="58"/>
      <c r="V6676" s="58"/>
    </row>
    <row r="6677" spans="19:22">
      <c r="S6677" s="58"/>
      <c r="V6677" s="58"/>
    </row>
    <row r="6678" spans="19:22">
      <c r="S6678" s="58"/>
      <c r="V6678" s="58"/>
    </row>
    <row r="6679" spans="19:22">
      <c r="S6679" s="58"/>
      <c r="V6679" s="58"/>
    </row>
    <row r="6680" spans="19:22">
      <c r="S6680" s="58"/>
      <c r="V6680" s="58"/>
    </row>
    <row r="6681" spans="19:22">
      <c r="S6681" s="58"/>
      <c r="V6681" s="58"/>
    </row>
    <row r="6682" spans="19:22">
      <c r="S6682" s="58"/>
      <c r="V6682" s="58"/>
    </row>
    <row r="6683" spans="19:22">
      <c r="S6683" s="58"/>
      <c r="V6683" s="58"/>
    </row>
    <row r="6684" spans="19:22">
      <c r="S6684" s="58"/>
      <c r="V6684" s="58"/>
    </row>
    <row r="6685" spans="19:22">
      <c r="S6685" s="58"/>
      <c r="V6685" s="58"/>
    </row>
    <row r="6686" spans="19:22">
      <c r="S6686" s="58"/>
      <c r="V6686" s="58"/>
    </row>
    <row r="6687" spans="19:22">
      <c r="S6687" s="58"/>
      <c r="V6687" s="58"/>
    </row>
    <row r="6688" spans="19:22">
      <c r="S6688" s="58"/>
      <c r="V6688" s="58"/>
    </row>
    <row r="6689" spans="19:22">
      <c r="S6689" s="58"/>
      <c r="V6689" s="58"/>
    </row>
    <row r="6690" spans="19:22">
      <c r="S6690" s="58"/>
      <c r="V6690" s="58"/>
    </row>
    <row r="6691" spans="19:22">
      <c r="S6691" s="58"/>
      <c r="V6691" s="58"/>
    </row>
    <row r="6692" spans="19:22">
      <c r="S6692" s="58"/>
      <c r="V6692" s="58"/>
    </row>
    <row r="6693" spans="19:22">
      <c r="S6693" s="58"/>
      <c r="V6693" s="58"/>
    </row>
    <row r="6694" spans="19:22">
      <c r="S6694" s="58"/>
      <c r="V6694" s="58"/>
    </row>
    <row r="6695" spans="19:22">
      <c r="S6695" s="58"/>
      <c r="V6695" s="58"/>
    </row>
    <row r="6696" spans="19:22">
      <c r="S6696" s="58"/>
      <c r="V6696" s="58"/>
    </row>
    <row r="6697" spans="19:22">
      <c r="S6697" s="58"/>
      <c r="V6697" s="58"/>
    </row>
    <row r="6698" spans="19:22">
      <c r="S6698" s="58"/>
      <c r="V6698" s="58"/>
    </row>
    <row r="6699" spans="19:22">
      <c r="S6699" s="58"/>
      <c r="V6699" s="58"/>
    </row>
    <row r="6700" spans="19:22">
      <c r="S6700" s="58"/>
      <c r="V6700" s="58"/>
    </row>
    <row r="6701" spans="19:22">
      <c r="S6701" s="58"/>
      <c r="V6701" s="58"/>
    </row>
    <row r="6702" spans="19:22">
      <c r="S6702" s="58"/>
      <c r="V6702" s="58"/>
    </row>
    <row r="6703" spans="19:22">
      <c r="S6703" s="58"/>
      <c r="V6703" s="58"/>
    </row>
    <row r="6704" spans="19:22">
      <c r="S6704" s="58"/>
      <c r="V6704" s="58"/>
    </row>
    <row r="6705" spans="19:22">
      <c r="S6705" s="58"/>
      <c r="V6705" s="58"/>
    </row>
    <row r="6706" spans="19:22">
      <c r="S6706" s="58"/>
      <c r="V6706" s="58"/>
    </row>
    <row r="6707" spans="19:22">
      <c r="S6707" s="58"/>
      <c r="V6707" s="58"/>
    </row>
    <row r="6708" spans="19:22">
      <c r="S6708" s="58"/>
      <c r="V6708" s="58"/>
    </row>
    <row r="6709" spans="19:22">
      <c r="S6709" s="58"/>
      <c r="V6709" s="58"/>
    </row>
    <row r="6710" spans="19:22">
      <c r="S6710" s="58"/>
      <c r="V6710" s="58"/>
    </row>
    <row r="6711" spans="19:22">
      <c r="S6711" s="58"/>
      <c r="V6711" s="58"/>
    </row>
    <row r="6712" spans="19:22">
      <c r="S6712" s="58"/>
      <c r="V6712" s="58"/>
    </row>
    <row r="6713" spans="19:22">
      <c r="S6713" s="58"/>
      <c r="V6713" s="58"/>
    </row>
    <row r="6714" spans="19:22">
      <c r="S6714" s="58"/>
      <c r="V6714" s="58"/>
    </row>
    <row r="6715" spans="19:22">
      <c r="S6715" s="58"/>
      <c r="V6715" s="58"/>
    </row>
    <row r="6716" spans="19:22">
      <c r="S6716" s="58"/>
      <c r="V6716" s="58"/>
    </row>
    <row r="6717" spans="19:22">
      <c r="S6717" s="58"/>
      <c r="V6717" s="58"/>
    </row>
    <row r="6718" spans="19:22">
      <c r="S6718" s="58"/>
      <c r="V6718" s="58"/>
    </row>
    <row r="6719" spans="19:22">
      <c r="S6719" s="58"/>
      <c r="V6719" s="58"/>
    </row>
    <row r="6720" spans="19:22">
      <c r="S6720" s="58"/>
      <c r="V6720" s="58"/>
    </row>
    <row r="6721" spans="19:22">
      <c r="S6721" s="58"/>
      <c r="V6721" s="58"/>
    </row>
    <row r="6722" spans="19:22">
      <c r="S6722" s="58"/>
      <c r="V6722" s="58"/>
    </row>
    <row r="6723" spans="19:22">
      <c r="S6723" s="58"/>
      <c r="V6723" s="58"/>
    </row>
    <row r="6724" spans="19:22">
      <c r="S6724" s="58"/>
      <c r="V6724" s="58"/>
    </row>
    <row r="6725" spans="19:22">
      <c r="S6725" s="58"/>
      <c r="V6725" s="58"/>
    </row>
    <row r="6726" spans="19:22">
      <c r="S6726" s="58"/>
      <c r="V6726" s="58"/>
    </row>
    <row r="6727" spans="19:22">
      <c r="S6727" s="58"/>
      <c r="V6727" s="58"/>
    </row>
    <row r="6728" spans="19:22">
      <c r="S6728" s="58"/>
      <c r="V6728" s="58"/>
    </row>
    <row r="6729" spans="19:22">
      <c r="S6729" s="58"/>
      <c r="V6729" s="58"/>
    </row>
    <row r="6730" spans="19:22">
      <c r="S6730" s="58"/>
      <c r="V6730" s="58"/>
    </row>
    <row r="6731" spans="19:22">
      <c r="S6731" s="58"/>
      <c r="V6731" s="58"/>
    </row>
    <row r="6732" spans="19:22">
      <c r="S6732" s="58"/>
      <c r="V6732" s="58"/>
    </row>
    <row r="6733" spans="19:22">
      <c r="S6733" s="58"/>
      <c r="V6733" s="58"/>
    </row>
    <row r="6734" spans="19:22">
      <c r="S6734" s="58"/>
      <c r="V6734" s="58"/>
    </row>
    <row r="6735" spans="19:22">
      <c r="S6735" s="58"/>
      <c r="V6735" s="58"/>
    </row>
    <row r="6736" spans="19:22">
      <c r="S6736" s="58"/>
      <c r="V6736" s="58"/>
    </row>
    <row r="6737" spans="19:22">
      <c r="S6737" s="58"/>
      <c r="V6737" s="58"/>
    </row>
    <row r="6738" spans="19:22">
      <c r="S6738" s="58"/>
      <c r="V6738" s="58"/>
    </row>
    <row r="6739" spans="19:22">
      <c r="S6739" s="58"/>
      <c r="V6739" s="58"/>
    </row>
    <row r="6740" spans="19:22">
      <c r="S6740" s="58"/>
      <c r="V6740" s="58"/>
    </row>
    <row r="6741" spans="19:22">
      <c r="S6741" s="58"/>
      <c r="V6741" s="58"/>
    </row>
    <row r="6742" spans="19:22">
      <c r="S6742" s="58"/>
      <c r="V6742" s="58"/>
    </row>
    <row r="6743" spans="19:22">
      <c r="S6743" s="58"/>
      <c r="V6743" s="58"/>
    </row>
    <row r="6744" spans="19:22">
      <c r="S6744" s="58"/>
      <c r="V6744" s="58"/>
    </row>
    <row r="6745" spans="19:22">
      <c r="S6745" s="58"/>
      <c r="V6745" s="58"/>
    </row>
    <row r="6746" spans="19:22">
      <c r="S6746" s="58"/>
      <c r="V6746" s="58"/>
    </row>
    <row r="6747" spans="19:22">
      <c r="S6747" s="58"/>
      <c r="V6747" s="58"/>
    </row>
    <row r="6748" spans="19:22">
      <c r="S6748" s="58"/>
      <c r="V6748" s="58"/>
    </row>
    <row r="6749" spans="19:22">
      <c r="S6749" s="58"/>
      <c r="V6749" s="58"/>
    </row>
    <row r="6750" spans="19:22">
      <c r="S6750" s="58"/>
      <c r="V6750" s="58"/>
    </row>
    <row r="6751" spans="19:22">
      <c r="S6751" s="58"/>
      <c r="V6751" s="58"/>
    </row>
    <row r="6752" spans="19:22">
      <c r="S6752" s="58"/>
      <c r="V6752" s="58"/>
    </row>
    <row r="6753" spans="19:22">
      <c r="S6753" s="58"/>
      <c r="V6753" s="58"/>
    </row>
    <row r="6754" spans="19:22">
      <c r="S6754" s="58"/>
      <c r="V6754" s="58"/>
    </row>
    <row r="6755" spans="19:22">
      <c r="S6755" s="58"/>
      <c r="V6755" s="58"/>
    </row>
    <row r="6756" spans="19:22">
      <c r="S6756" s="58"/>
      <c r="V6756" s="58"/>
    </row>
    <row r="6757" spans="19:22">
      <c r="S6757" s="58"/>
      <c r="V6757" s="58"/>
    </row>
    <row r="6758" spans="19:22">
      <c r="S6758" s="58"/>
      <c r="V6758" s="58"/>
    </row>
    <row r="6759" spans="19:22">
      <c r="S6759" s="58"/>
      <c r="V6759" s="58"/>
    </row>
    <row r="6760" spans="19:22">
      <c r="S6760" s="58"/>
      <c r="V6760" s="58"/>
    </row>
    <row r="6761" spans="19:22">
      <c r="S6761" s="58"/>
      <c r="V6761" s="58"/>
    </row>
    <row r="6762" spans="19:22">
      <c r="S6762" s="58"/>
      <c r="V6762" s="58"/>
    </row>
    <row r="6763" spans="19:22">
      <c r="S6763" s="58"/>
      <c r="V6763" s="58"/>
    </row>
    <row r="6764" spans="19:22">
      <c r="S6764" s="58"/>
      <c r="V6764" s="58"/>
    </row>
    <row r="6765" spans="19:22">
      <c r="S6765" s="58"/>
      <c r="V6765" s="58"/>
    </row>
    <row r="6766" spans="19:22">
      <c r="S6766" s="58"/>
      <c r="V6766" s="58"/>
    </row>
    <row r="6767" spans="19:22">
      <c r="S6767" s="58"/>
      <c r="V6767" s="58"/>
    </row>
    <row r="6768" spans="19:22">
      <c r="S6768" s="58"/>
      <c r="V6768" s="58"/>
    </row>
    <row r="6769" spans="19:22">
      <c r="S6769" s="58"/>
      <c r="V6769" s="58"/>
    </row>
    <row r="6770" spans="19:22">
      <c r="S6770" s="58"/>
      <c r="V6770" s="58"/>
    </row>
    <row r="6771" spans="19:22">
      <c r="S6771" s="58"/>
      <c r="V6771" s="58"/>
    </row>
    <row r="6772" spans="19:22">
      <c r="S6772" s="58"/>
      <c r="V6772" s="58"/>
    </row>
    <row r="6773" spans="19:22">
      <c r="S6773" s="58"/>
      <c r="V6773" s="58"/>
    </row>
    <row r="6774" spans="19:22">
      <c r="S6774" s="58"/>
      <c r="V6774" s="58"/>
    </row>
    <row r="6775" spans="19:22">
      <c r="S6775" s="58"/>
      <c r="V6775" s="58"/>
    </row>
    <row r="6776" spans="19:22">
      <c r="S6776" s="58"/>
      <c r="V6776" s="58"/>
    </row>
    <row r="6777" spans="19:22">
      <c r="S6777" s="58"/>
      <c r="V6777" s="58"/>
    </row>
    <row r="6778" spans="19:22">
      <c r="S6778" s="58"/>
      <c r="V6778" s="58"/>
    </row>
    <row r="6779" spans="19:22">
      <c r="S6779" s="58"/>
      <c r="V6779" s="58"/>
    </row>
    <row r="6780" spans="19:22">
      <c r="S6780" s="58"/>
      <c r="V6780" s="58"/>
    </row>
    <row r="6781" spans="19:22">
      <c r="S6781" s="58"/>
      <c r="V6781" s="58"/>
    </row>
    <row r="6782" spans="19:22">
      <c r="S6782" s="58"/>
      <c r="V6782" s="58"/>
    </row>
    <row r="6783" spans="19:22">
      <c r="S6783" s="58"/>
      <c r="V6783" s="58"/>
    </row>
    <row r="6784" spans="19:22">
      <c r="S6784" s="58"/>
      <c r="V6784" s="58"/>
    </row>
    <row r="6785" spans="19:22">
      <c r="S6785" s="58"/>
      <c r="V6785" s="58"/>
    </row>
    <row r="6786" spans="19:22">
      <c r="S6786" s="58"/>
      <c r="V6786" s="58"/>
    </row>
    <row r="6787" spans="19:22">
      <c r="S6787" s="58"/>
      <c r="V6787" s="58"/>
    </row>
    <row r="6788" spans="19:22">
      <c r="S6788" s="58"/>
      <c r="V6788" s="58"/>
    </row>
    <row r="6789" spans="19:22">
      <c r="S6789" s="58"/>
      <c r="V6789" s="58"/>
    </row>
    <row r="6790" spans="19:22">
      <c r="S6790" s="58"/>
      <c r="V6790" s="58"/>
    </row>
    <row r="6791" spans="19:22">
      <c r="S6791" s="58"/>
      <c r="V6791" s="58"/>
    </row>
    <row r="6792" spans="19:22">
      <c r="S6792" s="58"/>
      <c r="V6792" s="58"/>
    </row>
    <row r="6793" spans="19:22">
      <c r="S6793" s="58"/>
      <c r="V6793" s="58"/>
    </row>
    <row r="6794" spans="19:22">
      <c r="S6794" s="58"/>
      <c r="V6794" s="58"/>
    </row>
    <row r="6795" spans="19:22">
      <c r="S6795" s="58"/>
      <c r="V6795" s="58"/>
    </row>
    <row r="6796" spans="19:22">
      <c r="S6796" s="58"/>
      <c r="V6796" s="58"/>
    </row>
    <row r="6797" spans="19:22">
      <c r="S6797" s="58"/>
      <c r="V6797" s="58"/>
    </row>
    <row r="6798" spans="19:22">
      <c r="S6798" s="58"/>
      <c r="V6798" s="58"/>
    </row>
    <row r="6799" spans="19:22">
      <c r="S6799" s="58"/>
      <c r="V6799" s="58"/>
    </row>
    <row r="6800" spans="19:22">
      <c r="S6800" s="58"/>
      <c r="V6800" s="58"/>
    </row>
    <row r="6801" spans="19:22">
      <c r="S6801" s="58"/>
      <c r="V6801" s="58"/>
    </row>
    <row r="6802" spans="19:22">
      <c r="S6802" s="58"/>
      <c r="V6802" s="58"/>
    </row>
    <row r="6803" spans="19:22">
      <c r="S6803" s="58"/>
      <c r="V6803" s="58"/>
    </row>
    <row r="6804" spans="19:22">
      <c r="S6804" s="58"/>
      <c r="V6804" s="58"/>
    </row>
    <row r="6805" spans="19:22">
      <c r="S6805" s="58"/>
      <c r="V6805" s="58"/>
    </row>
    <row r="6806" spans="19:22">
      <c r="S6806" s="58"/>
      <c r="V6806" s="58"/>
    </row>
    <row r="6807" spans="19:22">
      <c r="S6807" s="58"/>
      <c r="V6807" s="58"/>
    </row>
    <row r="6808" spans="19:22">
      <c r="S6808" s="58"/>
      <c r="V6808" s="58"/>
    </row>
    <row r="6809" spans="19:22">
      <c r="S6809" s="58"/>
      <c r="V6809" s="58"/>
    </row>
    <row r="6810" spans="19:22">
      <c r="S6810" s="58"/>
      <c r="V6810" s="58"/>
    </row>
    <row r="6811" spans="19:22">
      <c r="S6811" s="58"/>
      <c r="V6811" s="58"/>
    </row>
    <row r="6812" spans="19:22">
      <c r="S6812" s="58"/>
      <c r="V6812" s="58"/>
    </row>
    <row r="6813" spans="19:22">
      <c r="S6813" s="58"/>
      <c r="V6813" s="58"/>
    </row>
    <row r="6814" spans="19:22">
      <c r="S6814" s="58"/>
      <c r="V6814" s="58"/>
    </row>
    <row r="6815" spans="19:22">
      <c r="S6815" s="58"/>
      <c r="V6815" s="58"/>
    </row>
    <row r="6816" spans="19:22">
      <c r="S6816" s="58"/>
      <c r="V6816" s="58"/>
    </row>
    <row r="6817" spans="19:22">
      <c r="S6817" s="58"/>
      <c r="V6817" s="58"/>
    </row>
    <row r="6818" spans="19:22">
      <c r="S6818" s="58"/>
      <c r="V6818" s="58"/>
    </row>
    <row r="6819" spans="19:22">
      <c r="S6819" s="58"/>
      <c r="V6819" s="58"/>
    </row>
    <row r="6820" spans="19:22">
      <c r="S6820" s="58"/>
      <c r="V6820" s="58"/>
    </row>
    <row r="6821" spans="19:22">
      <c r="S6821" s="58"/>
      <c r="V6821" s="58"/>
    </row>
    <row r="6822" spans="19:22">
      <c r="S6822" s="58"/>
      <c r="V6822" s="58"/>
    </row>
    <row r="6823" spans="19:22">
      <c r="S6823" s="58"/>
      <c r="V6823" s="58"/>
    </row>
    <row r="6824" spans="19:22">
      <c r="S6824" s="58"/>
      <c r="V6824" s="58"/>
    </row>
    <row r="6825" spans="19:22">
      <c r="S6825" s="58"/>
      <c r="V6825" s="58"/>
    </row>
    <row r="6826" spans="19:22">
      <c r="S6826" s="58"/>
      <c r="V6826" s="58"/>
    </row>
    <row r="6827" spans="19:22">
      <c r="S6827" s="58"/>
      <c r="V6827" s="58"/>
    </row>
    <row r="6828" spans="19:22">
      <c r="S6828" s="58"/>
      <c r="V6828" s="58"/>
    </row>
    <row r="6829" spans="19:22">
      <c r="S6829" s="58"/>
      <c r="V6829" s="58"/>
    </row>
    <row r="6830" spans="19:22">
      <c r="S6830" s="58"/>
      <c r="V6830" s="58"/>
    </row>
    <row r="6831" spans="19:22">
      <c r="S6831" s="58"/>
      <c r="V6831" s="58"/>
    </row>
    <row r="6832" spans="19:22">
      <c r="S6832" s="58"/>
      <c r="V6832" s="58"/>
    </row>
    <row r="6833" spans="19:22">
      <c r="S6833" s="58"/>
      <c r="V6833" s="58"/>
    </row>
    <row r="6834" spans="19:22">
      <c r="S6834" s="58"/>
      <c r="V6834" s="58"/>
    </row>
    <row r="6835" spans="19:22">
      <c r="S6835" s="58"/>
      <c r="V6835" s="58"/>
    </row>
    <row r="6836" spans="19:22">
      <c r="S6836" s="58"/>
      <c r="V6836" s="58"/>
    </row>
    <row r="6837" spans="19:22">
      <c r="S6837" s="58"/>
      <c r="V6837" s="58"/>
    </row>
    <row r="6838" spans="19:22">
      <c r="S6838" s="58"/>
      <c r="V6838" s="58"/>
    </row>
    <row r="6839" spans="19:22">
      <c r="S6839" s="58"/>
      <c r="V6839" s="58"/>
    </row>
    <row r="6840" spans="19:22">
      <c r="S6840" s="58"/>
      <c r="V6840" s="58"/>
    </row>
    <row r="6841" spans="19:22">
      <c r="S6841" s="58"/>
      <c r="V6841" s="58"/>
    </row>
    <row r="6842" spans="19:22">
      <c r="S6842" s="58"/>
      <c r="V6842" s="58"/>
    </row>
    <row r="6843" spans="19:22">
      <c r="S6843" s="58"/>
      <c r="V6843" s="58"/>
    </row>
    <row r="6844" spans="19:22">
      <c r="S6844" s="58"/>
      <c r="V6844" s="58"/>
    </row>
    <row r="6845" spans="19:22">
      <c r="S6845" s="58"/>
      <c r="V6845" s="58"/>
    </row>
    <row r="6846" spans="19:22">
      <c r="S6846" s="58"/>
      <c r="V6846" s="58"/>
    </row>
    <row r="6847" spans="19:22">
      <c r="S6847" s="58"/>
      <c r="V6847" s="58"/>
    </row>
    <row r="6848" spans="19:22">
      <c r="S6848" s="58"/>
      <c r="V6848" s="58"/>
    </row>
    <row r="6849" spans="19:22">
      <c r="S6849" s="58"/>
      <c r="V6849" s="58"/>
    </row>
    <row r="6850" spans="19:22">
      <c r="S6850" s="58"/>
      <c r="V6850" s="58"/>
    </row>
    <row r="6851" spans="19:22">
      <c r="S6851" s="58"/>
      <c r="V6851" s="58"/>
    </row>
    <row r="6852" spans="19:22">
      <c r="S6852" s="58"/>
      <c r="V6852" s="58"/>
    </row>
    <row r="6853" spans="19:22">
      <c r="S6853" s="58"/>
      <c r="V6853" s="58"/>
    </row>
    <row r="6854" spans="19:22">
      <c r="S6854" s="58"/>
      <c r="V6854" s="58"/>
    </row>
    <row r="6855" spans="19:22">
      <c r="S6855" s="58"/>
      <c r="V6855" s="58"/>
    </row>
    <row r="6856" spans="19:22">
      <c r="S6856" s="58"/>
      <c r="V6856" s="58"/>
    </row>
    <row r="6857" spans="19:22">
      <c r="S6857" s="58"/>
      <c r="V6857" s="58"/>
    </row>
    <row r="6858" spans="19:22">
      <c r="S6858" s="58"/>
      <c r="V6858" s="58"/>
    </row>
    <row r="6859" spans="19:22">
      <c r="S6859" s="58"/>
      <c r="V6859" s="58"/>
    </row>
    <row r="6860" spans="19:22">
      <c r="S6860" s="58"/>
      <c r="V6860" s="58"/>
    </row>
    <row r="6861" spans="19:22">
      <c r="S6861" s="58"/>
      <c r="V6861" s="58"/>
    </row>
    <row r="6862" spans="19:22">
      <c r="S6862" s="58"/>
      <c r="V6862" s="58"/>
    </row>
    <row r="6863" spans="19:22">
      <c r="S6863" s="58"/>
      <c r="V6863" s="58"/>
    </row>
    <row r="6864" spans="19:22">
      <c r="S6864" s="58"/>
      <c r="V6864" s="58"/>
    </row>
    <row r="6865" spans="19:22">
      <c r="S6865" s="58"/>
      <c r="V6865" s="58"/>
    </row>
    <row r="6866" spans="19:22">
      <c r="S6866" s="58"/>
      <c r="V6866" s="58"/>
    </row>
    <row r="6867" spans="19:22">
      <c r="S6867" s="58"/>
      <c r="V6867" s="58"/>
    </row>
    <row r="6868" spans="19:22">
      <c r="S6868" s="58"/>
      <c r="V6868" s="58"/>
    </row>
    <row r="6869" spans="19:22">
      <c r="S6869" s="58"/>
      <c r="V6869" s="58"/>
    </row>
    <row r="6870" spans="19:22">
      <c r="S6870" s="58"/>
      <c r="V6870" s="58"/>
    </row>
    <row r="6871" spans="19:22">
      <c r="S6871" s="58"/>
      <c r="V6871" s="58"/>
    </row>
    <row r="6872" spans="19:22">
      <c r="S6872" s="58"/>
      <c r="V6872" s="58"/>
    </row>
    <row r="6873" spans="19:22">
      <c r="S6873" s="58"/>
      <c r="V6873" s="58"/>
    </row>
    <row r="6874" spans="19:22">
      <c r="S6874" s="58"/>
      <c r="V6874" s="58"/>
    </row>
    <row r="6875" spans="19:22">
      <c r="S6875" s="58"/>
      <c r="V6875" s="58"/>
    </row>
    <row r="6876" spans="19:22">
      <c r="S6876" s="58"/>
      <c r="V6876" s="58"/>
    </row>
    <row r="6877" spans="19:22">
      <c r="S6877" s="58"/>
      <c r="V6877" s="58"/>
    </row>
    <row r="6878" spans="19:22">
      <c r="S6878" s="58"/>
      <c r="V6878" s="58"/>
    </row>
    <row r="6879" spans="19:22">
      <c r="S6879" s="58"/>
      <c r="V6879" s="58"/>
    </row>
    <row r="6880" spans="19:22">
      <c r="S6880" s="58"/>
      <c r="V6880" s="58"/>
    </row>
    <row r="6881" spans="19:22">
      <c r="S6881" s="58"/>
      <c r="V6881" s="58"/>
    </row>
    <row r="6882" spans="19:22">
      <c r="S6882" s="58"/>
      <c r="V6882" s="58"/>
    </row>
    <row r="6883" spans="19:22">
      <c r="S6883" s="58"/>
      <c r="V6883" s="58"/>
    </row>
    <row r="6884" spans="19:22">
      <c r="S6884" s="58"/>
      <c r="V6884" s="58"/>
    </row>
    <row r="6885" spans="19:22">
      <c r="S6885" s="58"/>
      <c r="V6885" s="58"/>
    </row>
    <row r="6886" spans="19:22">
      <c r="S6886" s="58"/>
      <c r="V6886" s="58"/>
    </row>
    <row r="6887" spans="19:22">
      <c r="S6887" s="58"/>
      <c r="V6887" s="58"/>
    </row>
    <row r="6888" spans="19:22">
      <c r="S6888" s="58"/>
      <c r="V6888" s="58"/>
    </row>
    <row r="6889" spans="19:22">
      <c r="S6889" s="58"/>
      <c r="V6889" s="58"/>
    </row>
    <row r="6890" spans="19:22">
      <c r="S6890" s="58"/>
      <c r="V6890" s="58"/>
    </row>
    <row r="6891" spans="19:22">
      <c r="S6891" s="58"/>
      <c r="V6891" s="58"/>
    </row>
    <row r="6892" spans="19:22">
      <c r="S6892" s="58"/>
      <c r="V6892" s="58"/>
    </row>
    <row r="6893" spans="19:22">
      <c r="S6893" s="58"/>
      <c r="V6893" s="58"/>
    </row>
    <row r="6894" spans="19:22">
      <c r="S6894" s="58"/>
      <c r="V6894" s="58"/>
    </row>
    <row r="6895" spans="19:22">
      <c r="S6895" s="58"/>
      <c r="V6895" s="58"/>
    </row>
    <row r="6896" spans="19:22">
      <c r="S6896" s="58"/>
      <c r="V6896" s="58"/>
    </row>
    <row r="6897" spans="19:22">
      <c r="S6897" s="58"/>
      <c r="V6897" s="58"/>
    </row>
    <row r="6898" spans="19:22">
      <c r="S6898" s="58"/>
      <c r="V6898" s="58"/>
    </row>
    <row r="6899" spans="19:22">
      <c r="S6899" s="58"/>
      <c r="V6899" s="58"/>
    </row>
    <row r="6900" spans="19:22">
      <c r="S6900" s="58"/>
      <c r="V6900" s="58"/>
    </row>
    <row r="6901" spans="19:22">
      <c r="S6901" s="58"/>
      <c r="V6901" s="58"/>
    </row>
    <row r="6902" spans="19:22">
      <c r="S6902" s="58"/>
      <c r="V6902" s="58"/>
    </row>
    <row r="6903" spans="19:22">
      <c r="S6903" s="58"/>
      <c r="V6903" s="58"/>
    </row>
    <row r="6904" spans="19:22">
      <c r="S6904" s="58"/>
      <c r="V6904" s="58"/>
    </row>
    <row r="6905" spans="19:22">
      <c r="S6905" s="58"/>
      <c r="V6905" s="58"/>
    </row>
    <row r="6906" spans="19:22">
      <c r="S6906" s="58"/>
      <c r="V6906" s="58"/>
    </row>
    <row r="6907" spans="19:22">
      <c r="S6907" s="58"/>
      <c r="V6907" s="58"/>
    </row>
    <row r="6908" spans="19:22">
      <c r="S6908" s="58"/>
      <c r="V6908" s="58"/>
    </row>
    <row r="6909" spans="19:22">
      <c r="S6909" s="58"/>
      <c r="V6909" s="58"/>
    </row>
    <row r="6910" spans="19:22">
      <c r="S6910" s="58"/>
      <c r="V6910" s="58"/>
    </row>
    <row r="6911" spans="19:22">
      <c r="S6911" s="58"/>
      <c r="V6911" s="58"/>
    </row>
    <row r="6912" spans="19:22">
      <c r="S6912" s="58"/>
      <c r="V6912" s="58"/>
    </row>
    <row r="6913" spans="19:22">
      <c r="S6913" s="58"/>
      <c r="V6913" s="58"/>
    </row>
    <row r="6914" spans="19:22">
      <c r="S6914" s="58"/>
      <c r="V6914" s="58"/>
    </row>
    <row r="6915" spans="19:22">
      <c r="S6915" s="58"/>
      <c r="V6915" s="58"/>
    </row>
    <row r="6916" spans="19:22">
      <c r="S6916" s="58"/>
      <c r="V6916" s="58"/>
    </row>
    <row r="6917" spans="19:22">
      <c r="S6917" s="58"/>
      <c r="V6917" s="58"/>
    </row>
    <row r="6918" spans="19:22">
      <c r="S6918" s="58"/>
      <c r="V6918" s="58"/>
    </row>
    <row r="6919" spans="19:22">
      <c r="S6919" s="58"/>
      <c r="V6919" s="58"/>
    </row>
    <row r="6920" spans="19:22">
      <c r="S6920" s="58"/>
      <c r="V6920" s="58"/>
    </row>
    <row r="6921" spans="19:22">
      <c r="S6921" s="58"/>
      <c r="V6921" s="58"/>
    </row>
    <row r="6922" spans="19:22">
      <c r="S6922" s="58"/>
      <c r="V6922" s="58"/>
    </row>
    <row r="6923" spans="19:22">
      <c r="S6923" s="58"/>
      <c r="V6923" s="58"/>
    </row>
    <row r="6924" spans="19:22">
      <c r="S6924" s="58"/>
      <c r="V6924" s="58"/>
    </row>
    <row r="6925" spans="19:22">
      <c r="S6925" s="58"/>
      <c r="V6925" s="58"/>
    </row>
    <row r="6926" spans="19:22">
      <c r="S6926" s="58"/>
      <c r="V6926" s="58"/>
    </row>
    <row r="6927" spans="19:22">
      <c r="S6927" s="58"/>
      <c r="V6927" s="58"/>
    </row>
    <row r="6928" spans="19:22">
      <c r="S6928" s="58"/>
      <c r="V6928" s="58"/>
    </row>
    <row r="6929" spans="19:22">
      <c r="S6929" s="58"/>
      <c r="V6929" s="58"/>
    </row>
    <row r="6930" spans="19:22">
      <c r="S6930" s="58"/>
      <c r="V6930" s="58"/>
    </row>
    <row r="6931" spans="19:22">
      <c r="S6931" s="58"/>
      <c r="V6931" s="58"/>
    </row>
    <row r="6932" spans="19:22">
      <c r="S6932" s="58"/>
      <c r="V6932" s="58"/>
    </row>
    <row r="6933" spans="19:22">
      <c r="S6933" s="58"/>
      <c r="V6933" s="58"/>
    </row>
    <row r="6934" spans="19:22">
      <c r="S6934" s="58"/>
      <c r="V6934" s="58"/>
    </row>
    <row r="6935" spans="19:22">
      <c r="S6935" s="58"/>
      <c r="V6935" s="58"/>
    </row>
    <row r="6936" spans="19:22">
      <c r="S6936" s="58"/>
      <c r="V6936" s="58"/>
    </row>
    <row r="6937" spans="19:22">
      <c r="S6937" s="58"/>
      <c r="V6937" s="58"/>
    </row>
    <row r="6938" spans="19:22">
      <c r="S6938" s="58"/>
      <c r="V6938" s="58"/>
    </row>
    <row r="6939" spans="19:22">
      <c r="S6939" s="58"/>
      <c r="V6939" s="58"/>
    </row>
    <row r="6940" spans="19:22">
      <c r="S6940" s="58"/>
      <c r="V6940" s="58"/>
    </row>
    <row r="6941" spans="19:22">
      <c r="S6941" s="58"/>
      <c r="V6941" s="58"/>
    </row>
    <row r="6942" spans="19:22">
      <c r="S6942" s="58"/>
      <c r="V6942" s="58"/>
    </row>
    <row r="6943" spans="19:22">
      <c r="S6943" s="58"/>
      <c r="V6943" s="58"/>
    </row>
    <row r="6944" spans="19:22">
      <c r="S6944" s="58"/>
      <c r="V6944" s="58"/>
    </row>
    <row r="6945" spans="19:22">
      <c r="S6945" s="58"/>
      <c r="V6945" s="58"/>
    </row>
    <row r="6946" spans="19:22">
      <c r="S6946" s="58"/>
      <c r="V6946" s="58"/>
    </row>
    <row r="6947" spans="19:22">
      <c r="S6947" s="58"/>
      <c r="V6947" s="58"/>
    </row>
    <row r="6948" spans="19:22">
      <c r="S6948" s="58"/>
      <c r="V6948" s="58"/>
    </row>
    <row r="6949" spans="19:22">
      <c r="S6949" s="58"/>
      <c r="V6949" s="58"/>
    </row>
    <row r="6950" spans="19:22">
      <c r="S6950" s="58"/>
      <c r="V6950" s="58"/>
    </row>
    <row r="6951" spans="19:22">
      <c r="S6951" s="58"/>
      <c r="V6951" s="58"/>
    </row>
    <row r="6952" spans="19:22">
      <c r="S6952" s="58"/>
      <c r="V6952" s="58"/>
    </row>
    <row r="6953" spans="19:22">
      <c r="S6953" s="58"/>
      <c r="V6953" s="58"/>
    </row>
    <row r="6954" spans="19:22">
      <c r="S6954" s="58"/>
      <c r="V6954" s="58"/>
    </row>
    <row r="6955" spans="19:22">
      <c r="S6955" s="58"/>
      <c r="V6955" s="58"/>
    </row>
    <row r="6956" spans="19:22">
      <c r="S6956" s="58"/>
      <c r="V6956" s="58"/>
    </row>
    <row r="6957" spans="19:22">
      <c r="S6957" s="58"/>
      <c r="V6957" s="58"/>
    </row>
    <row r="6958" spans="19:22">
      <c r="S6958" s="58"/>
      <c r="V6958" s="58"/>
    </row>
    <row r="6959" spans="19:22">
      <c r="S6959" s="58"/>
      <c r="V6959" s="58"/>
    </row>
    <row r="6960" spans="19:22">
      <c r="S6960" s="58"/>
      <c r="V6960" s="58"/>
    </row>
    <row r="6961" spans="19:22">
      <c r="S6961" s="58"/>
      <c r="V6961" s="58"/>
    </row>
    <row r="6962" spans="19:22">
      <c r="S6962" s="58"/>
      <c r="V6962" s="58"/>
    </row>
    <row r="6963" spans="19:22">
      <c r="S6963" s="58"/>
      <c r="V6963" s="58"/>
    </row>
    <row r="6964" spans="19:22">
      <c r="S6964" s="58"/>
      <c r="V6964" s="58"/>
    </row>
    <row r="6965" spans="19:22">
      <c r="S6965" s="58"/>
      <c r="V6965" s="58"/>
    </row>
    <row r="6966" spans="19:22">
      <c r="S6966" s="58"/>
      <c r="V6966" s="58"/>
    </row>
    <row r="6967" spans="19:22">
      <c r="S6967" s="58"/>
      <c r="V6967" s="58"/>
    </row>
    <row r="6968" spans="19:22">
      <c r="S6968" s="58"/>
      <c r="V6968" s="58"/>
    </row>
    <row r="6969" spans="19:22">
      <c r="S6969" s="58"/>
      <c r="V6969" s="58"/>
    </row>
    <row r="6970" spans="19:22">
      <c r="S6970" s="58"/>
      <c r="V6970" s="58"/>
    </row>
    <row r="6971" spans="19:22">
      <c r="S6971" s="58"/>
      <c r="V6971" s="58"/>
    </row>
    <row r="6972" spans="19:22">
      <c r="S6972" s="58"/>
      <c r="V6972" s="58"/>
    </row>
    <row r="6973" spans="19:22">
      <c r="S6973" s="58"/>
      <c r="V6973" s="58"/>
    </row>
    <row r="6974" spans="19:22">
      <c r="S6974" s="58"/>
      <c r="V6974" s="58"/>
    </row>
    <row r="6975" spans="19:22">
      <c r="S6975" s="58"/>
      <c r="V6975" s="58"/>
    </row>
    <row r="6976" spans="19:22">
      <c r="S6976" s="58"/>
      <c r="V6976" s="58"/>
    </row>
    <row r="6977" spans="19:22">
      <c r="S6977" s="58"/>
      <c r="V6977" s="58"/>
    </row>
    <row r="6978" spans="19:22">
      <c r="S6978" s="58"/>
      <c r="V6978" s="58"/>
    </row>
    <row r="6979" spans="19:22">
      <c r="S6979" s="58"/>
      <c r="V6979" s="58"/>
    </row>
    <row r="6980" spans="19:22">
      <c r="S6980" s="58"/>
      <c r="V6980" s="58"/>
    </row>
    <row r="6981" spans="19:22">
      <c r="S6981" s="58"/>
      <c r="V6981" s="58"/>
    </row>
    <row r="6982" spans="19:22">
      <c r="S6982" s="58"/>
      <c r="V6982" s="58"/>
    </row>
    <row r="6983" spans="19:22">
      <c r="S6983" s="58"/>
      <c r="V6983" s="58"/>
    </row>
    <row r="6984" spans="19:22">
      <c r="S6984" s="58"/>
      <c r="V6984" s="58"/>
    </row>
    <row r="6985" spans="19:22">
      <c r="S6985" s="58"/>
      <c r="V6985" s="58"/>
    </row>
    <row r="6986" spans="19:22">
      <c r="S6986" s="58"/>
      <c r="V6986" s="58"/>
    </row>
    <row r="6987" spans="19:22">
      <c r="S6987" s="58"/>
      <c r="V6987" s="58"/>
    </row>
    <row r="6988" spans="19:22">
      <c r="S6988" s="58"/>
      <c r="V6988" s="58"/>
    </row>
    <row r="6989" spans="19:22">
      <c r="S6989" s="58"/>
      <c r="V6989" s="58"/>
    </row>
    <row r="6990" spans="19:22">
      <c r="S6990" s="58"/>
      <c r="V6990" s="58"/>
    </row>
    <row r="6991" spans="19:22">
      <c r="S6991" s="58"/>
      <c r="V6991" s="58"/>
    </row>
    <row r="6992" spans="19:22">
      <c r="S6992" s="58"/>
      <c r="V6992" s="58"/>
    </row>
    <row r="6993" spans="19:22">
      <c r="S6993" s="58"/>
      <c r="V6993" s="58"/>
    </row>
    <row r="6994" spans="19:22">
      <c r="S6994" s="58"/>
      <c r="V6994" s="58"/>
    </row>
    <row r="6995" spans="19:22">
      <c r="S6995" s="58"/>
      <c r="V6995" s="58"/>
    </row>
    <row r="6996" spans="19:22">
      <c r="S6996" s="58"/>
      <c r="V6996" s="58"/>
    </row>
    <row r="6997" spans="19:22">
      <c r="S6997" s="58"/>
      <c r="V6997" s="58"/>
    </row>
    <row r="6998" spans="19:22">
      <c r="S6998" s="58"/>
      <c r="V6998" s="58"/>
    </row>
    <row r="6999" spans="19:22">
      <c r="S6999" s="58"/>
      <c r="V6999" s="58"/>
    </row>
    <row r="7000" spans="19:22">
      <c r="S7000" s="58"/>
      <c r="V7000" s="58"/>
    </row>
    <row r="7001" spans="19:22">
      <c r="S7001" s="58"/>
      <c r="V7001" s="58"/>
    </row>
    <row r="7002" spans="19:22">
      <c r="S7002" s="58"/>
      <c r="V7002" s="58"/>
    </row>
    <row r="7003" spans="19:22">
      <c r="S7003" s="58"/>
      <c r="V7003" s="58"/>
    </row>
    <row r="7004" spans="19:22">
      <c r="S7004" s="58"/>
      <c r="V7004" s="58"/>
    </row>
    <row r="7005" spans="19:22">
      <c r="S7005" s="58"/>
      <c r="V7005" s="58"/>
    </row>
    <row r="7006" spans="19:22">
      <c r="S7006" s="58"/>
      <c r="V7006" s="58"/>
    </row>
    <row r="7007" spans="19:22">
      <c r="S7007" s="58"/>
      <c r="V7007" s="58"/>
    </row>
    <row r="7008" spans="19:22">
      <c r="S7008" s="58"/>
      <c r="V7008" s="58"/>
    </row>
    <row r="7009" spans="19:22">
      <c r="S7009" s="58"/>
      <c r="V7009" s="58"/>
    </row>
    <row r="7010" spans="19:22">
      <c r="S7010" s="58"/>
      <c r="V7010" s="58"/>
    </row>
    <row r="7011" spans="19:22">
      <c r="S7011" s="58"/>
      <c r="V7011" s="58"/>
    </row>
    <row r="7012" spans="19:22">
      <c r="S7012" s="58"/>
      <c r="V7012" s="58"/>
    </row>
    <row r="7013" spans="19:22">
      <c r="S7013" s="58"/>
      <c r="V7013" s="58"/>
    </row>
    <row r="7014" spans="19:22">
      <c r="S7014" s="58"/>
      <c r="V7014" s="58"/>
    </row>
    <row r="7015" spans="19:22">
      <c r="S7015" s="58"/>
      <c r="V7015" s="58"/>
    </row>
    <row r="7016" spans="19:22">
      <c r="S7016" s="58"/>
      <c r="V7016" s="58"/>
    </row>
    <row r="7017" spans="19:22">
      <c r="S7017" s="58"/>
      <c r="V7017" s="58"/>
    </row>
    <row r="7018" spans="19:22">
      <c r="S7018" s="58"/>
      <c r="V7018" s="58"/>
    </row>
    <row r="7019" spans="19:22">
      <c r="S7019" s="58"/>
      <c r="V7019" s="58"/>
    </row>
    <row r="7020" spans="19:22">
      <c r="S7020" s="58"/>
      <c r="V7020" s="58"/>
    </row>
    <row r="7021" spans="19:22">
      <c r="S7021" s="58"/>
      <c r="V7021" s="58"/>
    </row>
    <row r="7022" spans="19:22">
      <c r="S7022" s="58"/>
      <c r="V7022" s="58"/>
    </row>
    <row r="7023" spans="19:22">
      <c r="S7023" s="58"/>
      <c r="V7023" s="58"/>
    </row>
    <row r="7024" spans="19:22">
      <c r="S7024" s="58"/>
      <c r="V7024" s="58"/>
    </row>
    <row r="7025" spans="19:22">
      <c r="S7025" s="58"/>
      <c r="V7025" s="58"/>
    </row>
    <row r="7026" spans="19:22">
      <c r="S7026" s="58"/>
      <c r="V7026" s="58"/>
    </row>
    <row r="7027" spans="19:22">
      <c r="S7027" s="58"/>
      <c r="V7027" s="58"/>
    </row>
    <row r="7028" spans="19:22">
      <c r="S7028" s="58"/>
      <c r="V7028" s="58"/>
    </row>
    <row r="7029" spans="19:22">
      <c r="S7029" s="58"/>
      <c r="V7029" s="58"/>
    </row>
    <row r="7030" spans="19:22">
      <c r="S7030" s="58"/>
      <c r="V7030" s="58"/>
    </row>
    <row r="7031" spans="19:22">
      <c r="S7031" s="58"/>
      <c r="V7031" s="58"/>
    </row>
    <row r="7032" spans="19:22">
      <c r="S7032" s="58"/>
      <c r="V7032" s="58"/>
    </row>
    <row r="7033" spans="19:22">
      <c r="S7033" s="58"/>
      <c r="V7033" s="58"/>
    </row>
    <row r="7034" spans="19:22">
      <c r="S7034" s="58"/>
      <c r="V7034" s="58"/>
    </row>
    <row r="7035" spans="19:22">
      <c r="S7035" s="58"/>
      <c r="V7035" s="58"/>
    </row>
    <row r="7036" spans="19:22">
      <c r="S7036" s="58"/>
      <c r="V7036" s="58"/>
    </row>
    <row r="7037" spans="19:22">
      <c r="S7037" s="58"/>
      <c r="V7037" s="58"/>
    </row>
    <row r="7038" spans="19:22">
      <c r="S7038" s="58"/>
      <c r="V7038" s="58"/>
    </row>
    <row r="7039" spans="19:22">
      <c r="S7039" s="58"/>
      <c r="V7039" s="58"/>
    </row>
    <row r="7040" spans="19:22">
      <c r="S7040" s="58"/>
      <c r="V7040" s="58"/>
    </row>
    <row r="7041" spans="19:22">
      <c r="S7041" s="58"/>
      <c r="V7041" s="58"/>
    </row>
    <row r="7042" spans="19:22">
      <c r="S7042" s="58"/>
      <c r="V7042" s="58"/>
    </row>
    <row r="7043" spans="19:22">
      <c r="S7043" s="58"/>
      <c r="V7043" s="58"/>
    </row>
    <row r="7044" spans="19:22">
      <c r="S7044" s="58"/>
      <c r="V7044" s="58"/>
    </row>
    <row r="7045" spans="19:22">
      <c r="S7045" s="58"/>
      <c r="V7045" s="58"/>
    </row>
    <row r="7046" spans="19:22">
      <c r="S7046" s="58"/>
      <c r="V7046" s="58"/>
    </row>
    <row r="7047" spans="19:22">
      <c r="S7047" s="58"/>
      <c r="V7047" s="58"/>
    </row>
    <row r="7048" spans="19:22">
      <c r="S7048" s="58"/>
      <c r="V7048" s="58"/>
    </row>
    <row r="7049" spans="19:22">
      <c r="S7049" s="58"/>
      <c r="V7049" s="58"/>
    </row>
    <row r="7050" spans="19:22">
      <c r="S7050" s="58"/>
      <c r="V7050" s="58"/>
    </row>
    <row r="7051" spans="19:22">
      <c r="S7051" s="58"/>
      <c r="V7051" s="58"/>
    </row>
    <row r="7052" spans="19:22">
      <c r="S7052" s="58"/>
      <c r="V7052" s="58"/>
    </row>
    <row r="7053" spans="19:22">
      <c r="S7053" s="58"/>
      <c r="V7053" s="58"/>
    </row>
    <row r="7054" spans="19:22">
      <c r="S7054" s="58"/>
      <c r="V7054" s="58"/>
    </row>
    <row r="7055" spans="19:22">
      <c r="S7055" s="58"/>
      <c r="V7055" s="58"/>
    </row>
    <row r="7056" spans="19:22">
      <c r="S7056" s="58"/>
      <c r="V7056" s="58"/>
    </row>
    <row r="7057" spans="19:22">
      <c r="S7057" s="58"/>
      <c r="V7057" s="58"/>
    </row>
    <row r="7058" spans="19:22">
      <c r="S7058" s="58"/>
      <c r="V7058" s="58"/>
    </row>
    <row r="7059" spans="19:22">
      <c r="S7059" s="58"/>
      <c r="V7059" s="58"/>
    </row>
    <row r="7060" spans="19:22">
      <c r="S7060" s="58"/>
      <c r="V7060" s="58"/>
    </row>
    <row r="7061" spans="19:22">
      <c r="S7061" s="58"/>
      <c r="V7061" s="58"/>
    </row>
    <row r="7062" spans="19:22">
      <c r="S7062" s="58"/>
      <c r="V7062" s="58"/>
    </row>
    <row r="7063" spans="19:22">
      <c r="S7063" s="58"/>
      <c r="V7063" s="58"/>
    </row>
    <row r="7064" spans="19:22">
      <c r="S7064" s="58"/>
      <c r="V7064" s="58"/>
    </row>
    <row r="7065" spans="19:22">
      <c r="S7065" s="58"/>
      <c r="V7065" s="58"/>
    </row>
    <row r="7066" spans="19:22">
      <c r="S7066" s="58"/>
      <c r="V7066" s="58"/>
    </row>
    <row r="7067" spans="19:22">
      <c r="S7067" s="58"/>
      <c r="V7067" s="58"/>
    </row>
    <row r="7068" spans="19:22">
      <c r="S7068" s="58"/>
      <c r="V7068" s="58"/>
    </row>
    <row r="7069" spans="19:22">
      <c r="S7069" s="58"/>
      <c r="V7069" s="58"/>
    </row>
    <row r="7070" spans="19:22">
      <c r="S7070" s="58"/>
      <c r="V7070" s="58"/>
    </row>
    <row r="7071" spans="19:22">
      <c r="S7071" s="58"/>
      <c r="V7071" s="58"/>
    </row>
    <row r="7072" spans="19:22">
      <c r="S7072" s="58"/>
      <c r="V7072" s="58"/>
    </row>
    <row r="7073" spans="19:22">
      <c r="S7073" s="58"/>
      <c r="V7073" s="58"/>
    </row>
    <row r="7074" spans="19:22">
      <c r="S7074" s="58"/>
      <c r="V7074" s="58"/>
    </row>
    <row r="7075" spans="19:22">
      <c r="S7075" s="58"/>
      <c r="V7075" s="58"/>
    </row>
    <row r="7076" spans="19:22">
      <c r="S7076" s="58"/>
      <c r="V7076" s="58"/>
    </row>
    <row r="7077" spans="19:22">
      <c r="S7077" s="58"/>
      <c r="V7077" s="58"/>
    </row>
    <row r="7078" spans="19:22">
      <c r="S7078" s="58"/>
      <c r="V7078" s="58"/>
    </row>
    <row r="7079" spans="19:22">
      <c r="S7079" s="58"/>
      <c r="V7079" s="58"/>
    </row>
    <row r="7080" spans="19:22">
      <c r="S7080" s="58"/>
      <c r="V7080" s="58"/>
    </row>
    <row r="7081" spans="19:22">
      <c r="S7081" s="58"/>
      <c r="V7081" s="58"/>
    </row>
    <row r="7082" spans="19:22">
      <c r="S7082" s="58"/>
      <c r="V7082" s="58"/>
    </row>
    <row r="7083" spans="19:22">
      <c r="S7083" s="58"/>
      <c r="V7083" s="58"/>
    </row>
    <row r="7084" spans="19:22">
      <c r="S7084" s="58"/>
      <c r="V7084" s="58"/>
    </row>
    <row r="7085" spans="19:22">
      <c r="S7085" s="58"/>
      <c r="V7085" s="58"/>
    </row>
    <row r="7086" spans="19:22">
      <c r="S7086" s="58"/>
      <c r="V7086" s="58"/>
    </row>
    <row r="7087" spans="19:22">
      <c r="S7087" s="58"/>
      <c r="V7087" s="58"/>
    </row>
    <row r="7088" spans="19:22">
      <c r="S7088" s="58"/>
      <c r="V7088" s="58"/>
    </row>
    <row r="7089" spans="19:22">
      <c r="S7089" s="58"/>
      <c r="V7089" s="58"/>
    </row>
    <row r="7090" spans="19:22">
      <c r="S7090" s="58"/>
      <c r="V7090" s="58"/>
    </row>
    <row r="7091" spans="19:22">
      <c r="S7091" s="58"/>
      <c r="V7091" s="58"/>
    </row>
    <row r="7092" spans="19:22">
      <c r="S7092" s="58"/>
      <c r="V7092" s="58"/>
    </row>
    <row r="7093" spans="19:22">
      <c r="S7093" s="58"/>
      <c r="V7093" s="58"/>
    </row>
    <row r="7094" spans="19:22">
      <c r="S7094" s="58"/>
      <c r="V7094" s="58"/>
    </row>
    <row r="7095" spans="19:22">
      <c r="S7095" s="58"/>
      <c r="V7095" s="58"/>
    </row>
    <row r="7096" spans="19:22">
      <c r="S7096" s="58"/>
      <c r="V7096" s="58"/>
    </row>
    <row r="7097" spans="19:22">
      <c r="S7097" s="58"/>
      <c r="V7097" s="58"/>
    </row>
    <row r="7098" spans="19:22">
      <c r="S7098" s="58"/>
      <c r="V7098" s="58"/>
    </row>
    <row r="7099" spans="19:22">
      <c r="S7099" s="58"/>
      <c r="V7099" s="58"/>
    </row>
    <row r="7100" spans="19:22">
      <c r="S7100" s="58"/>
      <c r="V7100" s="58"/>
    </row>
    <row r="7101" spans="19:22">
      <c r="S7101" s="58"/>
      <c r="V7101" s="58"/>
    </row>
    <row r="7102" spans="19:22">
      <c r="S7102" s="58"/>
      <c r="V7102" s="58"/>
    </row>
    <row r="7103" spans="19:22">
      <c r="S7103" s="58"/>
      <c r="V7103" s="58"/>
    </row>
    <row r="7104" spans="19:22">
      <c r="S7104" s="58"/>
      <c r="V7104" s="58"/>
    </row>
    <row r="7105" spans="19:22">
      <c r="S7105" s="58"/>
      <c r="V7105" s="58"/>
    </row>
    <row r="7106" spans="19:22">
      <c r="S7106" s="58"/>
      <c r="V7106" s="58"/>
    </row>
    <row r="7107" spans="19:22">
      <c r="S7107" s="58"/>
      <c r="V7107" s="58"/>
    </row>
    <row r="7108" spans="19:22">
      <c r="S7108" s="58"/>
      <c r="V7108" s="58"/>
    </row>
    <row r="7109" spans="19:22">
      <c r="S7109" s="58"/>
      <c r="V7109" s="58"/>
    </row>
    <row r="7110" spans="19:22">
      <c r="S7110" s="58"/>
      <c r="V7110" s="58"/>
    </row>
    <row r="7111" spans="19:22">
      <c r="S7111" s="58"/>
      <c r="V7111" s="58"/>
    </row>
    <row r="7112" spans="19:22">
      <c r="S7112" s="58"/>
      <c r="V7112" s="58"/>
    </row>
    <row r="7113" spans="19:22">
      <c r="S7113" s="58"/>
      <c r="V7113" s="58"/>
    </row>
    <row r="7114" spans="19:22">
      <c r="S7114" s="58"/>
      <c r="V7114" s="58"/>
    </row>
    <row r="7115" spans="19:22">
      <c r="S7115" s="58"/>
      <c r="V7115" s="58"/>
    </row>
    <row r="7116" spans="19:22">
      <c r="S7116" s="58"/>
      <c r="V7116" s="58"/>
    </row>
    <row r="7117" spans="19:22">
      <c r="S7117" s="58"/>
      <c r="V7117" s="58"/>
    </row>
    <row r="7118" spans="19:22">
      <c r="S7118" s="58"/>
      <c r="V7118" s="58"/>
    </row>
    <row r="7119" spans="19:22">
      <c r="S7119" s="58"/>
      <c r="V7119" s="58"/>
    </row>
    <row r="7120" spans="19:22">
      <c r="S7120" s="58"/>
      <c r="V7120" s="58"/>
    </row>
    <row r="7121" spans="19:22">
      <c r="S7121" s="58"/>
      <c r="V7121" s="58"/>
    </row>
    <row r="7122" spans="19:22">
      <c r="S7122" s="58"/>
      <c r="V7122" s="58"/>
    </row>
    <row r="7123" spans="19:22">
      <c r="S7123" s="58"/>
      <c r="V7123" s="58"/>
    </row>
    <row r="7124" spans="19:22">
      <c r="S7124" s="58"/>
      <c r="V7124" s="58"/>
    </row>
    <row r="7125" spans="19:22">
      <c r="S7125" s="58"/>
      <c r="V7125" s="58"/>
    </row>
    <row r="7126" spans="19:22">
      <c r="S7126" s="58"/>
      <c r="V7126" s="58"/>
    </row>
    <row r="7127" spans="19:22">
      <c r="S7127" s="58"/>
      <c r="V7127" s="58"/>
    </row>
    <row r="7128" spans="19:22">
      <c r="S7128" s="58"/>
      <c r="V7128" s="58"/>
    </row>
    <row r="7129" spans="19:22">
      <c r="S7129" s="58"/>
      <c r="V7129" s="58"/>
    </row>
    <row r="7130" spans="19:22">
      <c r="S7130" s="58"/>
      <c r="V7130" s="58"/>
    </row>
    <row r="7131" spans="19:22">
      <c r="S7131" s="58"/>
      <c r="V7131" s="58"/>
    </row>
    <row r="7132" spans="19:22">
      <c r="S7132" s="58"/>
      <c r="V7132" s="58"/>
    </row>
    <row r="7133" spans="19:22">
      <c r="S7133" s="58"/>
      <c r="V7133" s="58"/>
    </row>
    <row r="7134" spans="19:22">
      <c r="S7134" s="58"/>
      <c r="V7134" s="58"/>
    </row>
    <row r="7135" spans="19:22">
      <c r="S7135" s="58"/>
      <c r="V7135" s="58"/>
    </row>
    <row r="7136" spans="19:22">
      <c r="S7136" s="58"/>
      <c r="V7136" s="58"/>
    </row>
    <row r="7137" spans="19:22">
      <c r="S7137" s="58"/>
      <c r="V7137" s="58"/>
    </row>
    <row r="7138" spans="19:22">
      <c r="S7138" s="58"/>
      <c r="V7138" s="58"/>
    </row>
    <row r="7139" spans="19:22">
      <c r="S7139" s="58"/>
      <c r="V7139" s="58"/>
    </row>
    <row r="7140" spans="19:22">
      <c r="S7140" s="58"/>
      <c r="V7140" s="58"/>
    </row>
    <row r="7141" spans="19:22">
      <c r="S7141" s="58"/>
      <c r="V7141" s="58"/>
    </row>
    <row r="7142" spans="19:22">
      <c r="S7142" s="58"/>
      <c r="V7142" s="58"/>
    </row>
    <row r="7143" spans="19:22">
      <c r="S7143" s="58"/>
      <c r="V7143" s="58"/>
    </row>
    <row r="7144" spans="19:22">
      <c r="S7144" s="58"/>
      <c r="V7144" s="58"/>
    </row>
    <row r="7145" spans="19:22">
      <c r="S7145" s="58"/>
      <c r="V7145" s="58"/>
    </row>
    <row r="7146" spans="19:22">
      <c r="S7146" s="58"/>
      <c r="V7146" s="58"/>
    </row>
    <row r="7147" spans="19:22">
      <c r="S7147" s="58"/>
      <c r="V7147" s="58"/>
    </row>
    <row r="7148" spans="19:22">
      <c r="S7148" s="58"/>
      <c r="V7148" s="58"/>
    </row>
    <row r="7149" spans="19:22">
      <c r="S7149" s="58"/>
      <c r="V7149" s="58"/>
    </row>
    <row r="7150" spans="19:22">
      <c r="S7150" s="58"/>
      <c r="V7150" s="58"/>
    </row>
    <row r="7151" spans="19:22">
      <c r="S7151" s="58"/>
      <c r="V7151" s="58"/>
    </row>
    <row r="7152" spans="19:22">
      <c r="S7152" s="58"/>
      <c r="V7152" s="58"/>
    </row>
    <row r="7153" spans="19:22">
      <c r="S7153" s="58"/>
      <c r="V7153" s="58"/>
    </row>
    <row r="7154" spans="19:22">
      <c r="S7154" s="58"/>
      <c r="V7154" s="58"/>
    </row>
    <row r="7155" spans="19:22">
      <c r="S7155" s="58"/>
      <c r="V7155" s="58"/>
    </row>
    <row r="7156" spans="19:22">
      <c r="S7156" s="58"/>
      <c r="V7156" s="58"/>
    </row>
    <row r="7157" spans="19:22">
      <c r="S7157" s="58"/>
      <c r="V7157" s="58"/>
    </row>
    <row r="7158" spans="19:22">
      <c r="S7158" s="58"/>
      <c r="V7158" s="58"/>
    </row>
    <row r="7159" spans="19:22">
      <c r="S7159" s="58"/>
      <c r="V7159" s="58"/>
    </row>
    <row r="7160" spans="19:22">
      <c r="S7160" s="58"/>
      <c r="V7160" s="58"/>
    </row>
    <row r="7161" spans="19:22">
      <c r="S7161" s="58"/>
      <c r="V7161" s="58"/>
    </row>
    <row r="7162" spans="19:22">
      <c r="S7162" s="58"/>
      <c r="V7162" s="58"/>
    </row>
    <row r="7163" spans="19:22">
      <c r="S7163" s="58"/>
      <c r="V7163" s="58"/>
    </row>
    <row r="7164" spans="19:22">
      <c r="S7164" s="58"/>
      <c r="V7164" s="58"/>
    </row>
    <row r="7165" spans="19:22">
      <c r="S7165" s="58"/>
      <c r="V7165" s="58"/>
    </row>
    <row r="7166" spans="19:22">
      <c r="S7166" s="58"/>
      <c r="V7166" s="58"/>
    </row>
    <row r="7167" spans="19:22">
      <c r="S7167" s="58"/>
      <c r="V7167" s="58"/>
    </row>
    <row r="7168" spans="19:22">
      <c r="S7168" s="58"/>
      <c r="V7168" s="58"/>
    </row>
    <row r="7169" spans="19:22">
      <c r="S7169" s="58"/>
      <c r="V7169" s="58"/>
    </row>
    <row r="7170" spans="19:22">
      <c r="S7170" s="58"/>
      <c r="V7170" s="58"/>
    </row>
    <row r="7171" spans="19:22">
      <c r="S7171" s="58"/>
      <c r="V7171" s="58"/>
    </row>
    <row r="7172" spans="19:22">
      <c r="S7172" s="58"/>
      <c r="V7172" s="58"/>
    </row>
    <row r="7173" spans="19:22">
      <c r="S7173" s="58"/>
      <c r="V7173" s="58"/>
    </row>
    <row r="7174" spans="19:22">
      <c r="S7174" s="58"/>
      <c r="V7174" s="58"/>
    </row>
    <row r="7175" spans="19:22">
      <c r="S7175" s="58"/>
      <c r="V7175" s="58"/>
    </row>
    <row r="7176" spans="19:22">
      <c r="S7176" s="58"/>
      <c r="V7176" s="58"/>
    </row>
    <row r="7177" spans="19:22">
      <c r="S7177" s="58"/>
      <c r="V7177" s="58"/>
    </row>
    <row r="7178" spans="19:22">
      <c r="S7178" s="58"/>
      <c r="V7178" s="58"/>
    </row>
    <row r="7179" spans="19:22">
      <c r="S7179" s="58"/>
      <c r="V7179" s="58"/>
    </row>
    <row r="7180" spans="19:22">
      <c r="S7180" s="58"/>
      <c r="V7180" s="58"/>
    </row>
    <row r="7181" spans="19:22">
      <c r="S7181" s="58"/>
      <c r="V7181" s="58"/>
    </row>
    <row r="7182" spans="19:22">
      <c r="S7182" s="58"/>
      <c r="V7182" s="58"/>
    </row>
    <row r="7183" spans="19:22">
      <c r="S7183" s="58"/>
      <c r="V7183" s="58"/>
    </row>
    <row r="7184" spans="19:22">
      <c r="S7184" s="58"/>
      <c r="V7184" s="58"/>
    </row>
    <row r="7185" spans="19:22">
      <c r="S7185" s="58"/>
      <c r="V7185" s="58"/>
    </row>
    <row r="7186" spans="19:22">
      <c r="S7186" s="58"/>
      <c r="V7186" s="58"/>
    </row>
    <row r="7187" spans="19:22">
      <c r="S7187" s="58"/>
      <c r="V7187" s="58"/>
    </row>
    <row r="7188" spans="19:22">
      <c r="S7188" s="58"/>
      <c r="V7188" s="58"/>
    </row>
    <row r="7189" spans="19:22">
      <c r="S7189" s="58"/>
      <c r="V7189" s="58"/>
    </row>
    <row r="7190" spans="19:22">
      <c r="S7190" s="58"/>
      <c r="V7190" s="58"/>
    </row>
    <row r="7191" spans="19:22">
      <c r="S7191" s="58"/>
      <c r="V7191" s="58"/>
    </row>
    <row r="7192" spans="19:22">
      <c r="S7192" s="58"/>
      <c r="V7192" s="58"/>
    </row>
    <row r="7193" spans="19:22">
      <c r="S7193" s="58"/>
      <c r="V7193" s="58"/>
    </row>
    <row r="7194" spans="19:22">
      <c r="S7194" s="58"/>
      <c r="V7194" s="58"/>
    </row>
    <row r="7195" spans="19:22">
      <c r="S7195" s="58"/>
      <c r="V7195" s="58"/>
    </row>
    <row r="7196" spans="19:22">
      <c r="S7196" s="58"/>
      <c r="V7196" s="58"/>
    </row>
    <row r="7197" spans="19:22">
      <c r="S7197" s="58"/>
      <c r="V7197" s="58"/>
    </row>
    <row r="7198" spans="19:22">
      <c r="S7198" s="58"/>
      <c r="V7198" s="58"/>
    </row>
    <row r="7199" spans="19:22">
      <c r="S7199" s="58"/>
      <c r="V7199" s="58"/>
    </row>
    <row r="7200" spans="19:22">
      <c r="S7200" s="58"/>
      <c r="V7200" s="58"/>
    </row>
    <row r="7201" spans="19:22">
      <c r="S7201" s="58"/>
      <c r="V7201" s="58"/>
    </row>
    <row r="7202" spans="19:22">
      <c r="S7202" s="58"/>
      <c r="V7202" s="58"/>
    </row>
    <row r="7203" spans="19:22">
      <c r="S7203" s="58"/>
      <c r="V7203" s="58"/>
    </row>
    <row r="7204" spans="19:22">
      <c r="S7204" s="58"/>
      <c r="V7204" s="58"/>
    </row>
    <row r="7205" spans="19:22">
      <c r="S7205" s="58"/>
      <c r="V7205" s="58"/>
    </row>
    <row r="7206" spans="19:22">
      <c r="S7206" s="58"/>
      <c r="V7206" s="58"/>
    </row>
    <row r="7207" spans="19:22">
      <c r="S7207" s="58"/>
      <c r="V7207" s="58"/>
    </row>
    <row r="7208" spans="19:22">
      <c r="S7208" s="58"/>
      <c r="V7208" s="58"/>
    </row>
    <row r="7209" spans="19:22">
      <c r="S7209" s="58"/>
      <c r="V7209" s="58"/>
    </row>
    <row r="7210" spans="19:22">
      <c r="S7210" s="58"/>
      <c r="V7210" s="58"/>
    </row>
    <row r="7211" spans="19:22">
      <c r="S7211" s="58"/>
      <c r="V7211" s="58"/>
    </row>
    <row r="7212" spans="19:22">
      <c r="S7212" s="58"/>
      <c r="V7212" s="58"/>
    </row>
    <row r="7213" spans="19:22">
      <c r="S7213" s="58"/>
      <c r="V7213" s="58"/>
    </row>
    <row r="7214" spans="19:22">
      <c r="S7214" s="58"/>
      <c r="V7214" s="58"/>
    </row>
    <row r="7215" spans="19:22">
      <c r="S7215" s="58"/>
      <c r="V7215" s="58"/>
    </row>
    <row r="7216" spans="19:22">
      <c r="S7216" s="58"/>
      <c r="V7216" s="58"/>
    </row>
    <row r="7217" spans="19:22">
      <c r="S7217" s="58"/>
      <c r="V7217" s="58"/>
    </row>
    <row r="7218" spans="19:22">
      <c r="S7218" s="58"/>
      <c r="V7218" s="58"/>
    </row>
    <row r="7219" spans="19:22">
      <c r="S7219" s="58"/>
      <c r="V7219" s="58"/>
    </row>
    <row r="7220" spans="19:22">
      <c r="S7220" s="58"/>
      <c r="V7220" s="58"/>
    </row>
    <row r="7221" spans="19:22">
      <c r="S7221" s="58"/>
      <c r="V7221" s="58"/>
    </row>
    <row r="7222" spans="19:22">
      <c r="S7222" s="58"/>
      <c r="V7222" s="58"/>
    </row>
    <row r="7223" spans="19:22">
      <c r="S7223" s="58"/>
      <c r="V7223" s="58"/>
    </row>
    <row r="7224" spans="19:22">
      <c r="S7224" s="58"/>
      <c r="V7224" s="58"/>
    </row>
    <row r="7225" spans="19:22">
      <c r="S7225" s="58"/>
      <c r="V7225" s="58"/>
    </row>
    <row r="7226" spans="19:22">
      <c r="S7226" s="58"/>
      <c r="V7226" s="58"/>
    </row>
    <row r="7227" spans="19:22">
      <c r="S7227" s="58"/>
      <c r="V7227" s="58"/>
    </row>
    <row r="7228" spans="19:22">
      <c r="S7228" s="58"/>
      <c r="V7228" s="58"/>
    </row>
    <row r="7229" spans="19:22">
      <c r="S7229" s="58"/>
      <c r="V7229" s="58"/>
    </row>
    <row r="7230" spans="19:22">
      <c r="S7230" s="58"/>
      <c r="V7230" s="58"/>
    </row>
    <row r="7231" spans="19:22">
      <c r="S7231" s="58"/>
      <c r="V7231" s="58"/>
    </row>
    <row r="7232" spans="19:22">
      <c r="S7232" s="58"/>
      <c r="V7232" s="58"/>
    </row>
    <row r="7233" spans="19:22">
      <c r="S7233" s="58"/>
      <c r="V7233" s="58"/>
    </row>
    <row r="7234" spans="19:22">
      <c r="S7234" s="58"/>
      <c r="V7234" s="58"/>
    </row>
    <row r="7235" spans="19:22">
      <c r="S7235" s="58"/>
      <c r="V7235" s="58"/>
    </row>
    <row r="7236" spans="19:22">
      <c r="S7236" s="58"/>
      <c r="V7236" s="58"/>
    </row>
    <row r="7237" spans="19:22">
      <c r="S7237" s="58"/>
      <c r="V7237" s="58"/>
    </row>
    <row r="7238" spans="19:22">
      <c r="S7238" s="58"/>
      <c r="V7238" s="58"/>
    </row>
    <row r="7239" spans="19:22">
      <c r="S7239" s="58"/>
      <c r="V7239" s="58"/>
    </row>
    <row r="7240" spans="19:22">
      <c r="S7240" s="58"/>
      <c r="V7240" s="58"/>
    </row>
    <row r="7241" spans="19:22">
      <c r="S7241" s="58"/>
      <c r="V7241" s="58"/>
    </row>
    <row r="7242" spans="19:22">
      <c r="S7242" s="58"/>
      <c r="V7242" s="58"/>
    </row>
    <row r="7243" spans="19:22">
      <c r="S7243" s="58"/>
      <c r="V7243" s="58"/>
    </row>
    <row r="7244" spans="19:22">
      <c r="S7244" s="58"/>
      <c r="V7244" s="58"/>
    </row>
    <row r="7245" spans="19:22">
      <c r="S7245" s="58"/>
      <c r="V7245" s="58"/>
    </row>
    <row r="7246" spans="19:22">
      <c r="S7246" s="58"/>
      <c r="V7246" s="58"/>
    </row>
    <row r="7247" spans="19:22">
      <c r="S7247" s="58"/>
      <c r="V7247" s="58"/>
    </row>
    <row r="7248" spans="19:22">
      <c r="S7248" s="58"/>
      <c r="V7248" s="58"/>
    </row>
    <row r="7249" spans="19:22">
      <c r="S7249" s="58"/>
      <c r="V7249" s="58"/>
    </row>
    <row r="7250" spans="19:22">
      <c r="S7250" s="58"/>
      <c r="V7250" s="58"/>
    </row>
    <row r="7251" spans="19:22">
      <c r="S7251" s="58"/>
      <c r="V7251" s="58"/>
    </row>
    <row r="7252" spans="19:22">
      <c r="S7252" s="58"/>
      <c r="V7252" s="58"/>
    </row>
    <row r="7253" spans="19:22">
      <c r="S7253" s="58"/>
      <c r="V7253" s="58"/>
    </row>
    <row r="7254" spans="19:22">
      <c r="S7254" s="58"/>
      <c r="V7254" s="58"/>
    </row>
    <row r="7255" spans="19:22">
      <c r="S7255" s="58"/>
      <c r="V7255" s="58"/>
    </row>
    <row r="7256" spans="19:22">
      <c r="S7256" s="58"/>
      <c r="V7256" s="58"/>
    </row>
    <row r="7257" spans="19:22">
      <c r="S7257" s="58"/>
      <c r="V7257" s="58"/>
    </row>
    <row r="7258" spans="19:22">
      <c r="S7258" s="58"/>
      <c r="V7258" s="58"/>
    </row>
    <row r="7259" spans="19:22">
      <c r="S7259" s="58"/>
      <c r="V7259" s="58"/>
    </row>
    <row r="7260" spans="19:22">
      <c r="S7260" s="58"/>
      <c r="V7260" s="58"/>
    </row>
    <row r="7261" spans="19:22">
      <c r="S7261" s="58"/>
      <c r="V7261" s="58"/>
    </row>
    <row r="7262" spans="19:22">
      <c r="S7262" s="58"/>
      <c r="V7262" s="58"/>
    </row>
    <row r="7263" spans="19:22">
      <c r="S7263" s="58"/>
      <c r="V7263" s="58"/>
    </row>
    <row r="7264" spans="19:22">
      <c r="S7264" s="58"/>
      <c r="V7264" s="58"/>
    </row>
    <row r="7265" spans="19:22">
      <c r="S7265" s="58"/>
      <c r="V7265" s="58"/>
    </row>
    <row r="7266" spans="19:22">
      <c r="S7266" s="58"/>
      <c r="V7266" s="58"/>
    </row>
    <row r="7267" spans="19:22">
      <c r="S7267" s="58"/>
      <c r="V7267" s="58"/>
    </row>
    <row r="7268" spans="19:22">
      <c r="S7268" s="58"/>
      <c r="V7268" s="58"/>
    </row>
    <row r="7269" spans="19:22">
      <c r="S7269" s="58"/>
      <c r="V7269" s="58"/>
    </row>
    <row r="7270" spans="19:22">
      <c r="S7270" s="58"/>
      <c r="V7270" s="58"/>
    </row>
    <row r="7271" spans="19:22">
      <c r="S7271" s="58"/>
      <c r="V7271" s="58"/>
    </row>
    <row r="7272" spans="19:22">
      <c r="S7272" s="58"/>
      <c r="V7272" s="58"/>
    </row>
    <row r="7273" spans="19:22">
      <c r="S7273" s="58"/>
      <c r="V7273" s="58"/>
    </row>
    <row r="7274" spans="19:22">
      <c r="S7274" s="58"/>
      <c r="V7274" s="58"/>
    </row>
    <row r="7275" spans="19:22">
      <c r="S7275" s="58"/>
      <c r="V7275" s="58"/>
    </row>
    <row r="7276" spans="19:22">
      <c r="S7276" s="58"/>
      <c r="V7276" s="58"/>
    </row>
    <row r="7277" spans="19:22">
      <c r="S7277" s="58"/>
      <c r="V7277" s="58"/>
    </row>
    <row r="7278" spans="19:22">
      <c r="S7278" s="58"/>
      <c r="V7278" s="58"/>
    </row>
    <row r="7279" spans="19:22">
      <c r="S7279" s="58"/>
      <c r="V7279" s="58"/>
    </row>
    <row r="7280" spans="19:22">
      <c r="S7280" s="58"/>
      <c r="V7280" s="58"/>
    </row>
    <row r="7281" spans="19:22">
      <c r="S7281" s="58"/>
      <c r="V7281" s="58"/>
    </row>
    <row r="7282" spans="19:22">
      <c r="S7282" s="58"/>
      <c r="V7282" s="58"/>
    </row>
    <row r="7283" spans="19:22">
      <c r="S7283" s="58"/>
      <c r="V7283" s="58"/>
    </row>
    <row r="7284" spans="19:22">
      <c r="S7284" s="58"/>
      <c r="V7284" s="58"/>
    </row>
    <row r="7285" spans="19:22">
      <c r="S7285" s="58"/>
      <c r="V7285" s="58"/>
    </row>
    <row r="7286" spans="19:22">
      <c r="S7286" s="58"/>
      <c r="V7286" s="58"/>
    </row>
    <row r="7287" spans="19:22">
      <c r="S7287" s="58"/>
      <c r="V7287" s="58"/>
    </row>
    <row r="7288" spans="19:22">
      <c r="S7288" s="58"/>
      <c r="V7288" s="58"/>
    </row>
    <row r="7289" spans="19:22">
      <c r="S7289" s="58"/>
      <c r="V7289" s="58"/>
    </row>
    <row r="7290" spans="19:22">
      <c r="S7290" s="58"/>
      <c r="V7290" s="58"/>
    </row>
    <row r="7291" spans="19:22">
      <c r="S7291" s="58"/>
      <c r="V7291" s="58"/>
    </row>
    <row r="7292" spans="19:22">
      <c r="S7292" s="58"/>
      <c r="V7292" s="58"/>
    </row>
    <row r="7293" spans="19:22">
      <c r="S7293" s="58"/>
      <c r="V7293" s="58"/>
    </row>
    <row r="7294" spans="19:22">
      <c r="S7294" s="58"/>
      <c r="V7294" s="58"/>
    </row>
    <row r="7295" spans="19:22">
      <c r="S7295" s="58"/>
      <c r="V7295" s="58"/>
    </row>
    <row r="7296" spans="19:22">
      <c r="S7296" s="58"/>
      <c r="V7296" s="58"/>
    </row>
    <row r="7297" spans="19:22">
      <c r="S7297" s="58"/>
      <c r="V7297" s="58"/>
    </row>
    <row r="7298" spans="19:22">
      <c r="S7298" s="58"/>
      <c r="V7298" s="58"/>
    </row>
    <row r="7299" spans="19:22">
      <c r="S7299" s="58"/>
      <c r="V7299" s="58"/>
    </row>
    <row r="7300" spans="19:22">
      <c r="S7300" s="58"/>
      <c r="V7300" s="58"/>
    </row>
    <row r="7301" spans="19:22">
      <c r="S7301" s="58"/>
      <c r="V7301" s="58"/>
    </row>
    <row r="7302" spans="19:22">
      <c r="S7302" s="58"/>
      <c r="V7302" s="58"/>
    </row>
    <row r="7303" spans="19:22">
      <c r="S7303" s="58"/>
      <c r="V7303" s="58"/>
    </row>
    <row r="7304" spans="19:22">
      <c r="S7304" s="58"/>
      <c r="V7304" s="58"/>
    </row>
    <row r="7305" spans="19:22">
      <c r="S7305" s="58"/>
      <c r="V7305" s="58"/>
    </row>
    <row r="7306" spans="19:22">
      <c r="S7306" s="58"/>
      <c r="V7306" s="58"/>
    </row>
    <row r="7307" spans="19:22">
      <c r="S7307" s="58"/>
      <c r="V7307" s="58"/>
    </row>
    <row r="7308" spans="19:22">
      <c r="S7308" s="58"/>
      <c r="V7308" s="58"/>
    </row>
    <row r="7309" spans="19:22">
      <c r="S7309" s="58"/>
      <c r="V7309" s="58"/>
    </row>
    <row r="7310" spans="19:22">
      <c r="S7310" s="58"/>
      <c r="V7310" s="58"/>
    </row>
    <row r="7311" spans="19:22">
      <c r="S7311" s="58"/>
      <c r="V7311" s="58"/>
    </row>
    <row r="7312" spans="19:22">
      <c r="S7312" s="58"/>
      <c r="V7312" s="58"/>
    </row>
    <row r="7313" spans="19:22">
      <c r="S7313" s="58"/>
      <c r="V7313" s="58"/>
    </row>
    <row r="7314" spans="19:22">
      <c r="S7314" s="58"/>
      <c r="V7314" s="58"/>
    </row>
    <row r="7315" spans="19:22">
      <c r="S7315" s="58"/>
      <c r="V7315" s="58"/>
    </row>
    <row r="7316" spans="19:22">
      <c r="S7316" s="58"/>
      <c r="V7316" s="58"/>
    </row>
    <row r="7317" spans="19:22">
      <c r="S7317" s="58"/>
      <c r="V7317" s="58"/>
    </row>
    <row r="7318" spans="19:22">
      <c r="S7318" s="58"/>
      <c r="V7318" s="58"/>
    </row>
    <row r="7319" spans="19:22">
      <c r="S7319" s="58"/>
      <c r="V7319" s="58"/>
    </row>
    <row r="7320" spans="19:22">
      <c r="S7320" s="58"/>
      <c r="V7320" s="58"/>
    </row>
    <row r="7321" spans="19:22">
      <c r="S7321" s="58"/>
      <c r="V7321" s="58"/>
    </row>
    <row r="7322" spans="19:22">
      <c r="S7322" s="58"/>
      <c r="V7322" s="58"/>
    </row>
    <row r="7323" spans="19:22">
      <c r="S7323" s="58"/>
      <c r="V7323" s="58"/>
    </row>
    <row r="7324" spans="19:22">
      <c r="S7324" s="58"/>
      <c r="V7324" s="58"/>
    </row>
    <row r="7325" spans="19:22">
      <c r="S7325" s="58"/>
      <c r="V7325" s="58"/>
    </row>
    <row r="7326" spans="19:22">
      <c r="S7326" s="58"/>
      <c r="V7326" s="58"/>
    </row>
    <row r="7327" spans="19:22">
      <c r="S7327" s="58"/>
      <c r="V7327" s="58"/>
    </row>
    <row r="7328" spans="19:22">
      <c r="S7328" s="58"/>
      <c r="V7328" s="58"/>
    </row>
    <row r="7329" spans="19:22">
      <c r="S7329" s="58"/>
      <c r="V7329" s="58"/>
    </row>
    <row r="7330" spans="19:22">
      <c r="S7330" s="58"/>
      <c r="V7330" s="58"/>
    </row>
    <row r="7331" spans="19:22">
      <c r="S7331" s="58"/>
      <c r="V7331" s="58"/>
    </row>
    <row r="7332" spans="19:22">
      <c r="S7332" s="58"/>
      <c r="V7332" s="58"/>
    </row>
    <row r="7333" spans="19:22">
      <c r="S7333" s="58"/>
      <c r="V7333" s="58"/>
    </row>
    <row r="7334" spans="19:22">
      <c r="S7334" s="58"/>
      <c r="V7334" s="58"/>
    </row>
    <row r="7335" spans="19:22">
      <c r="S7335" s="58"/>
      <c r="V7335" s="58"/>
    </row>
    <row r="7336" spans="19:22">
      <c r="S7336" s="58"/>
      <c r="V7336" s="58"/>
    </row>
    <row r="7337" spans="19:22">
      <c r="S7337" s="58"/>
      <c r="V7337" s="58"/>
    </row>
    <row r="7338" spans="19:22">
      <c r="S7338" s="58"/>
      <c r="V7338" s="58"/>
    </row>
    <row r="7339" spans="19:22">
      <c r="S7339" s="58"/>
      <c r="V7339" s="58"/>
    </row>
    <row r="7340" spans="19:22">
      <c r="S7340" s="58"/>
      <c r="V7340" s="58"/>
    </row>
    <row r="7341" spans="19:22">
      <c r="S7341" s="58"/>
      <c r="V7341" s="58"/>
    </row>
    <row r="7342" spans="19:22">
      <c r="S7342" s="58"/>
      <c r="V7342" s="58"/>
    </row>
    <row r="7343" spans="19:22">
      <c r="S7343" s="58"/>
      <c r="V7343" s="58"/>
    </row>
    <row r="7344" spans="19:22">
      <c r="S7344" s="58"/>
      <c r="V7344" s="58"/>
    </row>
    <row r="7345" spans="19:22">
      <c r="S7345" s="58"/>
      <c r="V7345" s="58"/>
    </row>
    <row r="7346" spans="19:22">
      <c r="S7346" s="58"/>
      <c r="V7346" s="58"/>
    </row>
    <row r="7347" spans="19:22">
      <c r="S7347" s="58"/>
      <c r="V7347" s="58"/>
    </row>
    <row r="7348" spans="19:22">
      <c r="S7348" s="58"/>
      <c r="V7348" s="58"/>
    </row>
    <row r="7349" spans="19:22">
      <c r="S7349" s="58"/>
      <c r="V7349" s="58"/>
    </row>
    <row r="7350" spans="19:22">
      <c r="S7350" s="58"/>
      <c r="V7350" s="58"/>
    </row>
    <row r="7351" spans="19:22">
      <c r="S7351" s="58"/>
      <c r="V7351" s="58"/>
    </row>
    <row r="7352" spans="19:22">
      <c r="S7352" s="58"/>
      <c r="V7352" s="58"/>
    </row>
    <row r="7353" spans="19:22">
      <c r="S7353" s="58"/>
      <c r="V7353" s="58"/>
    </row>
    <row r="7354" spans="19:22">
      <c r="S7354" s="58"/>
      <c r="V7354" s="58"/>
    </row>
    <row r="7355" spans="19:22">
      <c r="S7355" s="58"/>
      <c r="V7355" s="58"/>
    </row>
    <row r="7356" spans="19:22">
      <c r="S7356" s="58"/>
      <c r="V7356" s="58"/>
    </row>
    <row r="7357" spans="19:22">
      <c r="S7357" s="58"/>
      <c r="V7357" s="58"/>
    </row>
    <row r="7358" spans="19:22">
      <c r="S7358" s="58"/>
      <c r="V7358" s="58"/>
    </row>
    <row r="7359" spans="19:22">
      <c r="S7359" s="58"/>
      <c r="V7359" s="58"/>
    </row>
    <row r="7360" spans="19:22">
      <c r="S7360" s="58"/>
      <c r="V7360" s="58"/>
    </row>
    <row r="7361" spans="19:22">
      <c r="S7361" s="58"/>
      <c r="V7361" s="58"/>
    </row>
    <row r="7362" spans="19:22">
      <c r="S7362" s="58"/>
      <c r="V7362" s="58"/>
    </row>
    <row r="7363" spans="19:22">
      <c r="S7363" s="58"/>
      <c r="V7363" s="58"/>
    </row>
    <row r="7364" spans="19:22">
      <c r="S7364" s="58"/>
      <c r="V7364" s="58"/>
    </row>
    <row r="7365" spans="19:22">
      <c r="S7365" s="58"/>
      <c r="V7365" s="58"/>
    </row>
    <row r="7366" spans="19:22">
      <c r="S7366" s="58"/>
      <c r="V7366" s="58"/>
    </row>
    <row r="7367" spans="19:22">
      <c r="S7367" s="58"/>
      <c r="V7367" s="58"/>
    </row>
    <row r="7368" spans="19:22">
      <c r="S7368" s="58"/>
      <c r="V7368" s="58"/>
    </row>
    <row r="7369" spans="19:22">
      <c r="S7369" s="58"/>
      <c r="V7369" s="58"/>
    </row>
    <row r="7370" spans="19:22">
      <c r="S7370" s="58"/>
      <c r="V7370" s="58"/>
    </row>
    <row r="7371" spans="19:22">
      <c r="S7371" s="58"/>
      <c r="V7371" s="58"/>
    </row>
    <row r="7372" spans="19:22">
      <c r="S7372" s="58"/>
      <c r="V7372" s="58"/>
    </row>
    <row r="7373" spans="19:22">
      <c r="S7373" s="58"/>
      <c r="V7373" s="58"/>
    </row>
    <row r="7374" spans="19:22">
      <c r="S7374" s="58"/>
      <c r="V7374" s="58"/>
    </row>
    <row r="7375" spans="19:22">
      <c r="S7375" s="58"/>
      <c r="V7375" s="58"/>
    </row>
    <row r="7376" spans="19:22">
      <c r="S7376" s="58"/>
      <c r="V7376" s="58"/>
    </row>
    <row r="7377" spans="19:22">
      <c r="S7377" s="58"/>
      <c r="V7377" s="58"/>
    </row>
    <row r="7378" spans="19:22">
      <c r="S7378" s="58"/>
      <c r="V7378" s="58"/>
    </row>
    <row r="7379" spans="19:22">
      <c r="S7379" s="58"/>
      <c r="V7379" s="58"/>
    </row>
    <row r="7380" spans="19:22">
      <c r="S7380" s="58"/>
      <c r="V7380" s="58"/>
    </row>
    <row r="7381" spans="19:22">
      <c r="S7381" s="58"/>
      <c r="V7381" s="58"/>
    </row>
    <row r="7382" spans="19:22">
      <c r="S7382" s="58"/>
      <c r="V7382" s="58"/>
    </row>
    <row r="7383" spans="19:22">
      <c r="S7383" s="58"/>
      <c r="V7383" s="58"/>
    </row>
    <row r="7384" spans="19:22">
      <c r="S7384" s="58"/>
      <c r="V7384" s="58"/>
    </row>
    <row r="7385" spans="19:22">
      <c r="S7385" s="58"/>
      <c r="V7385" s="58"/>
    </row>
    <row r="7386" spans="19:22">
      <c r="S7386" s="58"/>
      <c r="V7386" s="58"/>
    </row>
    <row r="7387" spans="19:22">
      <c r="S7387" s="58"/>
      <c r="V7387" s="58"/>
    </row>
    <row r="7388" spans="19:22">
      <c r="S7388" s="58"/>
      <c r="V7388" s="58"/>
    </row>
    <row r="7389" spans="19:22">
      <c r="S7389" s="58"/>
      <c r="V7389" s="58"/>
    </row>
    <row r="7390" spans="19:22">
      <c r="S7390" s="58"/>
      <c r="V7390" s="58"/>
    </row>
    <row r="7391" spans="19:22">
      <c r="S7391" s="58"/>
      <c r="V7391" s="58"/>
    </row>
    <row r="7392" spans="19:22">
      <c r="S7392" s="58"/>
      <c r="V7392" s="58"/>
    </row>
    <row r="7393" spans="19:22">
      <c r="S7393" s="58"/>
      <c r="V7393" s="58"/>
    </row>
    <row r="7394" spans="19:22">
      <c r="S7394" s="58"/>
      <c r="V7394" s="58"/>
    </row>
    <row r="7395" spans="19:22">
      <c r="S7395" s="58"/>
      <c r="V7395" s="58"/>
    </row>
    <row r="7396" spans="19:22">
      <c r="S7396" s="58"/>
      <c r="V7396" s="58"/>
    </row>
    <row r="7397" spans="19:22">
      <c r="S7397" s="58"/>
      <c r="V7397" s="58"/>
    </row>
    <row r="7398" spans="19:22">
      <c r="S7398" s="58"/>
      <c r="V7398" s="58"/>
    </row>
    <row r="7399" spans="19:22">
      <c r="S7399" s="58"/>
      <c r="V7399" s="58"/>
    </row>
    <row r="7400" spans="19:22">
      <c r="S7400" s="58"/>
      <c r="V7400" s="58"/>
    </row>
    <row r="7401" spans="19:22">
      <c r="S7401" s="58"/>
      <c r="V7401" s="58"/>
    </row>
    <row r="7402" spans="19:22">
      <c r="S7402" s="58"/>
      <c r="V7402" s="58"/>
    </row>
    <row r="7403" spans="19:22">
      <c r="S7403" s="58"/>
      <c r="V7403" s="58"/>
    </row>
    <row r="7404" spans="19:22">
      <c r="S7404" s="58"/>
      <c r="V7404" s="58"/>
    </row>
    <row r="7405" spans="19:22">
      <c r="S7405" s="58"/>
      <c r="V7405" s="58"/>
    </row>
    <row r="7406" spans="19:22">
      <c r="S7406" s="58"/>
      <c r="V7406" s="58"/>
    </row>
    <row r="7407" spans="19:22">
      <c r="S7407" s="58"/>
      <c r="V7407" s="58"/>
    </row>
    <row r="7408" spans="19:22">
      <c r="S7408" s="58"/>
      <c r="V7408" s="58"/>
    </row>
    <row r="7409" spans="19:22">
      <c r="S7409" s="58"/>
      <c r="V7409" s="58"/>
    </row>
    <row r="7410" spans="19:22">
      <c r="S7410" s="58"/>
      <c r="V7410" s="58"/>
    </row>
    <row r="7411" spans="19:22">
      <c r="S7411" s="58"/>
      <c r="V7411" s="58"/>
    </row>
    <row r="7412" spans="19:22">
      <c r="S7412" s="58"/>
      <c r="V7412" s="58"/>
    </row>
    <row r="7413" spans="19:22">
      <c r="S7413" s="58"/>
      <c r="V7413" s="58"/>
    </row>
    <row r="7414" spans="19:22">
      <c r="S7414" s="58"/>
      <c r="V7414" s="58"/>
    </row>
    <row r="7415" spans="19:22">
      <c r="S7415" s="58"/>
      <c r="V7415" s="58"/>
    </row>
    <row r="7416" spans="19:22">
      <c r="S7416" s="58"/>
      <c r="V7416" s="58"/>
    </row>
    <row r="7417" spans="19:22">
      <c r="S7417" s="58"/>
      <c r="V7417" s="58"/>
    </row>
    <row r="7418" spans="19:22">
      <c r="S7418" s="58"/>
      <c r="V7418" s="58"/>
    </row>
    <row r="7419" spans="19:22">
      <c r="S7419" s="58"/>
      <c r="V7419" s="58"/>
    </row>
    <row r="7420" spans="19:22">
      <c r="S7420" s="58"/>
      <c r="V7420" s="58"/>
    </row>
    <row r="7421" spans="19:22">
      <c r="S7421" s="58"/>
      <c r="V7421" s="58"/>
    </row>
    <row r="7422" spans="19:22">
      <c r="S7422" s="58"/>
      <c r="V7422" s="58"/>
    </row>
    <row r="7423" spans="19:22">
      <c r="S7423" s="58"/>
      <c r="V7423" s="58"/>
    </row>
    <row r="7424" spans="19:22">
      <c r="S7424" s="58"/>
      <c r="V7424" s="58"/>
    </row>
    <row r="7425" spans="19:22">
      <c r="S7425" s="58"/>
      <c r="V7425" s="58"/>
    </row>
    <row r="7426" spans="19:22">
      <c r="S7426" s="58"/>
      <c r="V7426" s="58"/>
    </row>
    <row r="7427" spans="19:22">
      <c r="S7427" s="58"/>
      <c r="V7427" s="58"/>
    </row>
    <row r="7428" spans="19:22">
      <c r="S7428" s="58"/>
      <c r="V7428" s="58"/>
    </row>
    <row r="7429" spans="19:22">
      <c r="S7429" s="58"/>
      <c r="V7429" s="58"/>
    </row>
    <row r="7430" spans="19:22">
      <c r="S7430" s="58"/>
      <c r="V7430" s="58"/>
    </row>
    <row r="7431" spans="19:22">
      <c r="S7431" s="58"/>
      <c r="V7431" s="58"/>
    </row>
    <row r="7432" spans="19:22">
      <c r="S7432" s="58"/>
      <c r="V7432" s="58"/>
    </row>
    <row r="7433" spans="19:22">
      <c r="S7433" s="58"/>
      <c r="V7433" s="58"/>
    </row>
    <row r="7434" spans="19:22">
      <c r="S7434" s="58"/>
      <c r="V7434" s="58"/>
    </row>
    <row r="7435" spans="19:22">
      <c r="S7435" s="58"/>
      <c r="V7435" s="58"/>
    </row>
    <row r="7436" spans="19:22">
      <c r="S7436" s="58"/>
      <c r="V7436" s="58"/>
    </row>
    <row r="7437" spans="19:22">
      <c r="S7437" s="58"/>
      <c r="V7437" s="58"/>
    </row>
    <row r="7438" spans="19:22">
      <c r="S7438" s="58"/>
      <c r="V7438" s="58"/>
    </row>
    <row r="7439" spans="19:22">
      <c r="S7439" s="58"/>
      <c r="V7439" s="58"/>
    </row>
    <row r="7440" spans="19:22">
      <c r="S7440" s="58"/>
      <c r="V7440" s="58"/>
    </row>
    <row r="7441" spans="19:22">
      <c r="S7441" s="58"/>
      <c r="V7441" s="58"/>
    </row>
    <row r="7442" spans="19:22">
      <c r="S7442" s="58"/>
      <c r="V7442" s="58"/>
    </row>
    <row r="7443" spans="19:22">
      <c r="S7443" s="58"/>
      <c r="V7443" s="58"/>
    </row>
    <row r="7444" spans="19:22">
      <c r="S7444" s="58"/>
      <c r="V7444" s="58"/>
    </row>
    <row r="7445" spans="19:22">
      <c r="S7445" s="58"/>
      <c r="V7445" s="58"/>
    </row>
    <row r="7446" spans="19:22">
      <c r="S7446" s="58"/>
      <c r="V7446" s="58"/>
    </row>
    <row r="7447" spans="19:22">
      <c r="S7447" s="58"/>
      <c r="V7447" s="58"/>
    </row>
    <row r="7448" spans="19:22">
      <c r="S7448" s="58"/>
      <c r="V7448" s="58"/>
    </row>
    <row r="7449" spans="19:22">
      <c r="S7449" s="58"/>
      <c r="V7449" s="58"/>
    </row>
    <row r="7450" spans="19:22">
      <c r="S7450" s="58"/>
      <c r="V7450" s="58"/>
    </row>
    <row r="7451" spans="19:22">
      <c r="S7451" s="58"/>
      <c r="V7451" s="58"/>
    </row>
    <row r="7452" spans="19:22">
      <c r="S7452" s="58"/>
      <c r="V7452" s="58"/>
    </row>
    <row r="7453" spans="19:22">
      <c r="S7453" s="58"/>
      <c r="V7453" s="58"/>
    </row>
    <row r="7454" spans="19:22">
      <c r="S7454" s="58"/>
      <c r="V7454" s="58"/>
    </row>
    <row r="7455" spans="19:22">
      <c r="S7455" s="58"/>
      <c r="V7455" s="58"/>
    </row>
    <row r="7456" spans="19:22">
      <c r="S7456" s="58"/>
      <c r="V7456" s="58"/>
    </row>
    <row r="7457" spans="19:22">
      <c r="S7457" s="58"/>
      <c r="V7457" s="58"/>
    </row>
    <row r="7458" spans="19:22">
      <c r="S7458" s="58"/>
      <c r="V7458" s="58"/>
    </row>
    <row r="7459" spans="19:22">
      <c r="S7459" s="58"/>
      <c r="V7459" s="58"/>
    </row>
    <row r="7460" spans="19:22">
      <c r="S7460" s="58"/>
      <c r="V7460" s="58"/>
    </row>
    <row r="7461" spans="19:22">
      <c r="S7461" s="58"/>
      <c r="V7461" s="58"/>
    </row>
    <row r="7462" spans="19:22">
      <c r="S7462" s="58"/>
      <c r="V7462" s="58"/>
    </row>
    <row r="7463" spans="19:22">
      <c r="S7463" s="58"/>
      <c r="V7463" s="58"/>
    </row>
    <row r="7464" spans="19:22">
      <c r="S7464" s="58"/>
      <c r="V7464" s="58"/>
    </row>
    <row r="7465" spans="19:22">
      <c r="S7465" s="58"/>
      <c r="V7465" s="58"/>
    </row>
    <row r="7466" spans="19:22">
      <c r="S7466" s="58"/>
      <c r="V7466" s="58"/>
    </row>
    <row r="7467" spans="19:22">
      <c r="S7467" s="58"/>
      <c r="V7467" s="58"/>
    </row>
    <row r="7468" spans="19:22">
      <c r="S7468" s="58"/>
      <c r="V7468" s="58"/>
    </row>
    <row r="7469" spans="19:22">
      <c r="S7469" s="58"/>
      <c r="V7469" s="58"/>
    </row>
    <row r="7470" spans="19:22">
      <c r="S7470" s="58"/>
      <c r="V7470" s="58"/>
    </row>
    <row r="7471" spans="19:22">
      <c r="S7471" s="58"/>
      <c r="V7471" s="58"/>
    </row>
    <row r="7472" spans="19:22">
      <c r="S7472" s="58"/>
      <c r="V7472" s="58"/>
    </row>
    <row r="7473" spans="19:22">
      <c r="S7473" s="58"/>
      <c r="V7473" s="58"/>
    </row>
    <row r="7474" spans="19:22">
      <c r="S7474" s="58"/>
      <c r="V7474" s="58"/>
    </row>
    <row r="7475" spans="19:22">
      <c r="S7475" s="58"/>
      <c r="V7475" s="58"/>
    </row>
    <row r="7476" spans="19:22">
      <c r="S7476" s="58"/>
      <c r="V7476" s="58"/>
    </row>
    <row r="7477" spans="19:22">
      <c r="S7477" s="58"/>
      <c r="V7477" s="58"/>
    </row>
    <row r="7478" spans="19:22">
      <c r="S7478" s="58"/>
      <c r="V7478" s="58"/>
    </row>
    <row r="7479" spans="19:22">
      <c r="S7479" s="58"/>
      <c r="V7479" s="58"/>
    </row>
    <row r="7480" spans="19:22">
      <c r="S7480" s="58"/>
      <c r="V7480" s="58"/>
    </row>
    <row r="7481" spans="19:22">
      <c r="S7481" s="58"/>
      <c r="V7481" s="58"/>
    </row>
    <row r="7482" spans="19:22">
      <c r="S7482" s="58"/>
      <c r="V7482" s="58"/>
    </row>
    <row r="7483" spans="19:22">
      <c r="S7483" s="58"/>
      <c r="V7483" s="58"/>
    </row>
    <row r="7484" spans="19:22">
      <c r="S7484" s="58"/>
      <c r="V7484" s="58"/>
    </row>
    <row r="7485" spans="19:22">
      <c r="S7485" s="58"/>
      <c r="V7485" s="58"/>
    </row>
    <row r="7486" spans="19:22">
      <c r="S7486" s="58"/>
      <c r="V7486" s="58"/>
    </row>
    <row r="7487" spans="19:22">
      <c r="S7487" s="58"/>
      <c r="V7487" s="58"/>
    </row>
    <row r="7488" spans="19:22">
      <c r="S7488" s="58"/>
      <c r="V7488" s="58"/>
    </row>
    <row r="7489" spans="19:22">
      <c r="S7489" s="58"/>
      <c r="V7489" s="58"/>
    </row>
    <row r="7490" spans="19:22">
      <c r="S7490" s="58"/>
      <c r="V7490" s="58"/>
    </row>
    <row r="7491" spans="19:22">
      <c r="S7491" s="58"/>
      <c r="V7491" s="58"/>
    </row>
    <row r="7492" spans="19:22">
      <c r="S7492" s="58"/>
      <c r="V7492" s="58"/>
    </row>
    <row r="7493" spans="19:22">
      <c r="S7493" s="58"/>
      <c r="V7493" s="58"/>
    </row>
    <row r="7494" spans="19:22">
      <c r="S7494" s="58"/>
      <c r="V7494" s="58"/>
    </row>
    <row r="7495" spans="19:22">
      <c r="S7495" s="58"/>
      <c r="V7495" s="58"/>
    </row>
    <row r="7496" spans="19:22">
      <c r="S7496" s="58"/>
      <c r="V7496" s="58"/>
    </row>
    <row r="7497" spans="19:22">
      <c r="S7497" s="58"/>
      <c r="V7497" s="58"/>
    </row>
    <row r="7498" spans="19:22">
      <c r="S7498" s="58"/>
      <c r="V7498" s="58"/>
    </row>
    <row r="7499" spans="19:22">
      <c r="S7499" s="58"/>
      <c r="V7499" s="58"/>
    </row>
    <row r="7500" spans="19:22">
      <c r="S7500" s="58"/>
      <c r="V7500" s="58"/>
    </row>
    <row r="7501" spans="19:22">
      <c r="S7501" s="58"/>
      <c r="V7501" s="58"/>
    </row>
    <row r="7502" spans="19:22">
      <c r="S7502" s="58"/>
      <c r="V7502" s="58"/>
    </row>
    <row r="7503" spans="19:22">
      <c r="S7503" s="58"/>
      <c r="V7503" s="58"/>
    </row>
    <row r="7504" spans="19:22">
      <c r="S7504" s="58"/>
      <c r="V7504" s="58"/>
    </row>
    <row r="7505" spans="19:22">
      <c r="S7505" s="58"/>
      <c r="V7505" s="58"/>
    </row>
    <row r="7506" spans="19:22">
      <c r="S7506" s="58"/>
      <c r="V7506" s="58"/>
    </row>
    <row r="7507" spans="19:22">
      <c r="S7507" s="58"/>
      <c r="V7507" s="58"/>
    </row>
    <row r="7508" spans="19:22">
      <c r="S7508" s="58"/>
      <c r="V7508" s="58"/>
    </row>
    <row r="7509" spans="19:22">
      <c r="S7509" s="58"/>
      <c r="V7509" s="58"/>
    </row>
    <row r="7510" spans="19:22">
      <c r="S7510" s="58"/>
      <c r="V7510" s="58"/>
    </row>
    <row r="7511" spans="19:22">
      <c r="S7511" s="58"/>
      <c r="V7511" s="58"/>
    </row>
    <row r="7512" spans="19:22">
      <c r="S7512" s="58"/>
      <c r="V7512" s="58"/>
    </row>
    <row r="7513" spans="19:22">
      <c r="S7513" s="58"/>
      <c r="V7513" s="58"/>
    </row>
    <row r="7514" spans="19:22">
      <c r="S7514" s="58"/>
      <c r="V7514" s="58"/>
    </row>
    <row r="7515" spans="19:22">
      <c r="S7515" s="58"/>
      <c r="V7515" s="58"/>
    </row>
    <row r="7516" spans="19:22">
      <c r="S7516" s="58"/>
      <c r="V7516" s="58"/>
    </row>
    <row r="7517" spans="19:22">
      <c r="S7517" s="58"/>
      <c r="V7517" s="58"/>
    </row>
    <row r="7518" spans="19:22">
      <c r="S7518" s="58"/>
      <c r="V7518" s="58"/>
    </row>
    <row r="7519" spans="19:22">
      <c r="S7519" s="58"/>
      <c r="V7519" s="58"/>
    </row>
    <row r="7520" spans="19:22">
      <c r="S7520" s="58"/>
      <c r="V7520" s="58"/>
    </row>
    <row r="7521" spans="19:22">
      <c r="S7521" s="58"/>
      <c r="V7521" s="58"/>
    </row>
    <row r="7522" spans="19:22">
      <c r="S7522" s="58"/>
      <c r="V7522" s="58"/>
    </row>
    <row r="7523" spans="19:22">
      <c r="S7523" s="58"/>
      <c r="V7523" s="58"/>
    </row>
    <row r="7524" spans="19:22">
      <c r="S7524" s="58"/>
      <c r="V7524" s="58"/>
    </row>
    <row r="7525" spans="19:22">
      <c r="S7525" s="58"/>
      <c r="V7525" s="58"/>
    </row>
    <row r="7526" spans="19:22">
      <c r="S7526" s="58"/>
      <c r="V7526" s="58"/>
    </row>
    <row r="7527" spans="19:22">
      <c r="S7527" s="58"/>
      <c r="V7527" s="58"/>
    </row>
    <row r="7528" spans="19:22">
      <c r="S7528" s="58"/>
      <c r="V7528" s="58"/>
    </row>
    <row r="7529" spans="19:22">
      <c r="S7529" s="58"/>
      <c r="V7529" s="58"/>
    </row>
    <row r="7530" spans="19:22">
      <c r="S7530" s="58"/>
      <c r="V7530" s="58"/>
    </row>
    <row r="7531" spans="19:22">
      <c r="S7531" s="58"/>
      <c r="V7531" s="58"/>
    </row>
    <row r="7532" spans="19:22">
      <c r="S7532" s="58"/>
      <c r="V7532" s="58"/>
    </row>
    <row r="7533" spans="19:22">
      <c r="S7533" s="58"/>
      <c r="V7533" s="58"/>
    </row>
    <row r="7534" spans="19:22">
      <c r="S7534" s="58"/>
      <c r="V7534" s="58"/>
    </row>
    <row r="7535" spans="19:22">
      <c r="S7535" s="58"/>
      <c r="V7535" s="58"/>
    </row>
    <row r="7536" spans="19:22">
      <c r="S7536" s="58"/>
      <c r="V7536" s="58"/>
    </row>
    <row r="7537" spans="19:22">
      <c r="S7537" s="58"/>
      <c r="V7537" s="58"/>
    </row>
    <row r="7538" spans="19:22">
      <c r="S7538" s="58"/>
      <c r="V7538" s="58"/>
    </row>
    <row r="7539" spans="19:22">
      <c r="S7539" s="58"/>
      <c r="V7539" s="58"/>
    </row>
    <row r="7540" spans="19:22">
      <c r="S7540" s="58"/>
      <c r="V7540" s="58"/>
    </row>
    <row r="7541" spans="19:22">
      <c r="S7541" s="58"/>
      <c r="V7541" s="58"/>
    </row>
    <row r="7542" spans="19:22">
      <c r="S7542" s="58"/>
      <c r="V7542" s="58"/>
    </row>
    <row r="7543" spans="19:22">
      <c r="S7543" s="58"/>
      <c r="V7543" s="58"/>
    </row>
    <row r="7544" spans="19:22">
      <c r="S7544" s="58"/>
      <c r="V7544" s="58"/>
    </row>
    <row r="7545" spans="19:22">
      <c r="S7545" s="58"/>
      <c r="V7545" s="58"/>
    </row>
    <row r="7546" spans="19:22">
      <c r="S7546" s="58"/>
      <c r="V7546" s="58"/>
    </row>
    <row r="7547" spans="19:22">
      <c r="S7547" s="58"/>
      <c r="V7547" s="58"/>
    </row>
    <row r="7548" spans="19:22">
      <c r="S7548" s="58"/>
      <c r="V7548" s="58"/>
    </row>
    <row r="7549" spans="19:22">
      <c r="S7549" s="58"/>
      <c r="V7549" s="58"/>
    </row>
    <row r="7550" spans="19:22">
      <c r="S7550" s="58"/>
      <c r="V7550" s="58"/>
    </row>
    <row r="7551" spans="19:22">
      <c r="S7551" s="58"/>
      <c r="V7551" s="58"/>
    </row>
    <row r="7552" spans="19:22">
      <c r="S7552" s="58"/>
      <c r="V7552" s="58"/>
    </row>
    <row r="7553" spans="19:22">
      <c r="S7553" s="58"/>
      <c r="V7553" s="58"/>
    </row>
    <row r="7554" spans="19:22">
      <c r="S7554" s="58"/>
      <c r="V7554" s="58"/>
    </row>
    <row r="7555" spans="19:22">
      <c r="S7555" s="58"/>
      <c r="V7555" s="58"/>
    </row>
    <row r="7556" spans="19:22">
      <c r="S7556" s="58"/>
      <c r="V7556" s="58"/>
    </row>
    <row r="7557" spans="19:22">
      <c r="S7557" s="58"/>
      <c r="V7557" s="58"/>
    </row>
    <row r="7558" spans="19:22">
      <c r="S7558" s="58"/>
      <c r="V7558" s="58"/>
    </row>
    <row r="7559" spans="19:22">
      <c r="S7559" s="58"/>
      <c r="V7559" s="58"/>
    </row>
    <row r="7560" spans="19:22">
      <c r="S7560" s="58"/>
      <c r="V7560" s="58"/>
    </row>
    <row r="7561" spans="19:22">
      <c r="S7561" s="58"/>
      <c r="V7561" s="58"/>
    </row>
    <row r="7562" spans="19:22">
      <c r="S7562" s="58"/>
      <c r="V7562" s="58"/>
    </row>
    <row r="7563" spans="19:22">
      <c r="S7563" s="58"/>
      <c r="V7563" s="58"/>
    </row>
    <row r="7564" spans="19:22">
      <c r="S7564" s="58"/>
      <c r="V7564" s="58"/>
    </row>
    <row r="7565" spans="19:22">
      <c r="S7565" s="58"/>
      <c r="V7565" s="58"/>
    </row>
    <row r="7566" spans="19:22">
      <c r="S7566" s="58"/>
      <c r="V7566" s="58"/>
    </row>
    <row r="7567" spans="19:22">
      <c r="S7567" s="58"/>
      <c r="V7567" s="58"/>
    </row>
    <row r="7568" spans="19:22">
      <c r="S7568" s="58"/>
      <c r="V7568" s="58"/>
    </row>
    <row r="7569" spans="19:22">
      <c r="S7569" s="58"/>
      <c r="V7569" s="58"/>
    </row>
    <row r="7570" spans="19:22">
      <c r="S7570" s="58"/>
      <c r="V7570" s="58"/>
    </row>
    <row r="7571" spans="19:22">
      <c r="S7571" s="58"/>
      <c r="V7571" s="58"/>
    </row>
    <row r="7572" spans="19:22">
      <c r="S7572" s="58"/>
      <c r="V7572" s="58"/>
    </row>
    <row r="7573" spans="19:22">
      <c r="S7573" s="58"/>
      <c r="V7573" s="58"/>
    </row>
    <row r="7574" spans="19:22">
      <c r="S7574" s="58"/>
      <c r="V7574" s="58"/>
    </row>
    <row r="7575" spans="19:22">
      <c r="S7575" s="58"/>
      <c r="V7575" s="58"/>
    </row>
    <row r="7576" spans="19:22">
      <c r="S7576" s="58"/>
      <c r="V7576" s="58"/>
    </row>
    <row r="7577" spans="19:22">
      <c r="S7577" s="58"/>
      <c r="V7577" s="58"/>
    </row>
    <row r="7578" spans="19:22">
      <c r="S7578" s="58"/>
      <c r="V7578" s="58"/>
    </row>
    <row r="7579" spans="19:22">
      <c r="S7579" s="58"/>
      <c r="V7579" s="58"/>
    </row>
    <row r="7580" spans="19:22">
      <c r="S7580" s="58"/>
      <c r="V7580" s="58"/>
    </row>
    <row r="7581" spans="19:22">
      <c r="S7581" s="58"/>
      <c r="V7581" s="58"/>
    </row>
    <row r="7582" spans="19:22">
      <c r="S7582" s="58"/>
      <c r="V7582" s="58"/>
    </row>
    <row r="7583" spans="19:22">
      <c r="S7583" s="58"/>
      <c r="V7583" s="58"/>
    </row>
    <row r="7584" spans="19:22">
      <c r="S7584" s="58"/>
      <c r="V7584" s="58"/>
    </row>
    <row r="7585" spans="19:22">
      <c r="S7585" s="58"/>
      <c r="V7585" s="58"/>
    </row>
    <row r="7586" spans="19:22">
      <c r="S7586" s="58"/>
      <c r="V7586" s="58"/>
    </row>
    <row r="7587" spans="19:22">
      <c r="S7587" s="58"/>
      <c r="V7587" s="58"/>
    </row>
    <row r="7588" spans="19:22">
      <c r="S7588" s="58"/>
      <c r="V7588" s="58"/>
    </row>
    <row r="7589" spans="19:22">
      <c r="S7589" s="58"/>
      <c r="V7589" s="58"/>
    </row>
    <row r="7590" spans="19:22">
      <c r="S7590" s="58"/>
      <c r="V7590" s="58"/>
    </row>
    <row r="7591" spans="19:22">
      <c r="S7591" s="58"/>
      <c r="V7591" s="58"/>
    </row>
    <row r="7592" spans="19:22">
      <c r="S7592" s="58"/>
      <c r="V7592" s="58"/>
    </row>
    <row r="7593" spans="19:22">
      <c r="S7593" s="58"/>
      <c r="V7593" s="58"/>
    </row>
    <row r="7594" spans="19:22">
      <c r="S7594" s="58"/>
      <c r="V7594" s="58"/>
    </row>
    <row r="7595" spans="19:22">
      <c r="S7595" s="58"/>
      <c r="V7595" s="58"/>
    </row>
    <row r="7596" spans="19:22">
      <c r="S7596" s="58"/>
      <c r="V7596" s="58"/>
    </row>
    <row r="7597" spans="19:22">
      <c r="S7597" s="58"/>
      <c r="V7597" s="58"/>
    </row>
    <row r="7598" spans="19:22">
      <c r="S7598" s="58"/>
      <c r="V7598" s="58"/>
    </row>
    <row r="7599" spans="19:22">
      <c r="S7599" s="58"/>
      <c r="V7599" s="58"/>
    </row>
    <row r="7600" spans="19:22">
      <c r="S7600" s="58"/>
      <c r="V7600" s="58"/>
    </row>
    <row r="7601" spans="19:22">
      <c r="S7601" s="58"/>
      <c r="V7601" s="58"/>
    </row>
    <row r="7602" spans="19:22">
      <c r="S7602" s="58"/>
      <c r="V7602" s="58"/>
    </row>
    <row r="7603" spans="19:22">
      <c r="S7603" s="58"/>
      <c r="V7603" s="58"/>
    </row>
    <row r="7604" spans="19:22">
      <c r="S7604" s="58"/>
      <c r="V7604" s="58"/>
    </row>
    <row r="7605" spans="19:22">
      <c r="S7605" s="58"/>
      <c r="V7605" s="58"/>
    </row>
    <row r="7606" spans="19:22">
      <c r="S7606" s="58"/>
      <c r="V7606" s="58"/>
    </row>
    <row r="7607" spans="19:22">
      <c r="S7607" s="58"/>
      <c r="V7607" s="58"/>
    </row>
    <row r="7608" spans="19:22">
      <c r="S7608" s="58"/>
      <c r="V7608" s="58"/>
    </row>
    <row r="7609" spans="19:22">
      <c r="S7609" s="58"/>
      <c r="V7609" s="58"/>
    </row>
    <row r="7610" spans="19:22">
      <c r="S7610" s="58"/>
      <c r="V7610" s="58"/>
    </row>
    <row r="7611" spans="19:22">
      <c r="S7611" s="58"/>
      <c r="V7611" s="58"/>
    </row>
    <row r="7612" spans="19:22">
      <c r="S7612" s="58"/>
      <c r="V7612" s="58"/>
    </row>
    <row r="7613" spans="19:22">
      <c r="S7613" s="58"/>
      <c r="V7613" s="58"/>
    </row>
    <row r="7614" spans="19:22">
      <c r="S7614" s="58"/>
      <c r="V7614" s="58"/>
    </row>
    <row r="7615" spans="19:22">
      <c r="S7615" s="58"/>
      <c r="V7615" s="58"/>
    </row>
    <row r="7616" spans="19:22">
      <c r="S7616" s="58"/>
      <c r="V7616" s="58"/>
    </row>
    <row r="7617" spans="19:22">
      <c r="S7617" s="58"/>
      <c r="V7617" s="58"/>
    </row>
    <row r="7618" spans="19:22">
      <c r="S7618" s="58"/>
      <c r="V7618" s="58"/>
    </row>
    <row r="7619" spans="19:22">
      <c r="S7619" s="58"/>
      <c r="V7619" s="58"/>
    </row>
    <row r="7620" spans="19:22">
      <c r="S7620" s="58"/>
      <c r="V7620" s="58"/>
    </row>
    <row r="7621" spans="19:22">
      <c r="S7621" s="58"/>
      <c r="V7621" s="58"/>
    </row>
    <row r="7622" spans="19:22">
      <c r="S7622" s="58"/>
      <c r="V7622" s="58"/>
    </row>
    <row r="7623" spans="19:22">
      <c r="S7623" s="58"/>
      <c r="V7623" s="58"/>
    </row>
    <row r="7624" spans="19:22">
      <c r="S7624" s="58"/>
      <c r="V7624" s="58"/>
    </row>
    <row r="7625" spans="19:22">
      <c r="S7625" s="58"/>
      <c r="V7625" s="58"/>
    </row>
    <row r="7626" spans="19:22">
      <c r="S7626" s="58"/>
      <c r="V7626" s="58"/>
    </row>
    <row r="7627" spans="19:22">
      <c r="S7627" s="58"/>
      <c r="V7627" s="58"/>
    </row>
    <row r="7628" spans="19:22">
      <c r="S7628" s="58"/>
      <c r="V7628" s="58"/>
    </row>
    <row r="7629" spans="19:22">
      <c r="S7629" s="58"/>
      <c r="V7629" s="58"/>
    </row>
    <row r="7630" spans="19:22">
      <c r="S7630" s="58"/>
      <c r="V7630" s="58"/>
    </row>
    <row r="7631" spans="19:22">
      <c r="S7631" s="58"/>
      <c r="V7631" s="58"/>
    </row>
    <row r="7632" spans="19:22">
      <c r="S7632" s="58"/>
      <c r="V7632" s="58"/>
    </row>
    <row r="7633" spans="19:22">
      <c r="S7633" s="58"/>
      <c r="V7633" s="58"/>
    </row>
    <row r="7634" spans="19:22">
      <c r="S7634" s="58"/>
      <c r="V7634" s="58"/>
    </row>
    <row r="7635" spans="19:22">
      <c r="S7635" s="58"/>
      <c r="V7635" s="58"/>
    </row>
    <row r="7636" spans="19:22">
      <c r="S7636" s="58"/>
      <c r="V7636" s="58"/>
    </row>
    <row r="7637" spans="19:22">
      <c r="S7637" s="58"/>
      <c r="V7637" s="58"/>
    </row>
    <row r="7638" spans="19:22">
      <c r="S7638" s="58"/>
      <c r="V7638" s="58"/>
    </row>
    <row r="7639" spans="19:22">
      <c r="S7639" s="58"/>
      <c r="V7639" s="58"/>
    </row>
    <row r="7640" spans="19:22">
      <c r="S7640" s="58"/>
      <c r="V7640" s="58"/>
    </row>
    <row r="7641" spans="19:22">
      <c r="S7641" s="58"/>
      <c r="V7641" s="58"/>
    </row>
    <row r="7642" spans="19:22">
      <c r="S7642" s="58"/>
      <c r="V7642" s="58"/>
    </row>
    <row r="7643" spans="19:22">
      <c r="S7643" s="58"/>
      <c r="V7643" s="58"/>
    </row>
    <row r="7644" spans="19:22">
      <c r="S7644" s="58"/>
      <c r="V7644" s="58"/>
    </row>
    <row r="7645" spans="19:22">
      <c r="S7645" s="58"/>
      <c r="V7645" s="58"/>
    </row>
    <row r="7646" spans="19:22">
      <c r="S7646" s="58"/>
      <c r="V7646" s="58"/>
    </row>
    <row r="7647" spans="19:22">
      <c r="S7647" s="58"/>
      <c r="V7647" s="58"/>
    </row>
    <row r="7648" spans="19:22">
      <c r="S7648" s="58"/>
      <c r="V7648" s="58"/>
    </row>
    <row r="7649" spans="19:22">
      <c r="S7649" s="58"/>
      <c r="V7649" s="58"/>
    </row>
    <row r="7650" spans="19:22">
      <c r="S7650" s="58"/>
      <c r="V7650" s="58"/>
    </row>
    <row r="7651" spans="19:22">
      <c r="S7651" s="58"/>
      <c r="V7651" s="58"/>
    </row>
    <row r="7652" spans="19:22">
      <c r="S7652" s="58"/>
      <c r="V7652" s="58"/>
    </row>
    <row r="7653" spans="19:22">
      <c r="S7653" s="58"/>
      <c r="V7653" s="58"/>
    </row>
    <row r="7654" spans="19:22">
      <c r="S7654" s="58"/>
      <c r="V7654" s="58"/>
    </row>
    <row r="7655" spans="19:22">
      <c r="S7655" s="58"/>
      <c r="V7655" s="58"/>
    </row>
    <row r="7656" spans="19:22">
      <c r="S7656" s="58"/>
      <c r="V7656" s="58"/>
    </row>
    <row r="7657" spans="19:22">
      <c r="S7657" s="58"/>
      <c r="V7657" s="58"/>
    </row>
    <row r="7658" spans="19:22">
      <c r="S7658" s="58"/>
      <c r="V7658" s="58"/>
    </row>
    <row r="7659" spans="19:22">
      <c r="S7659" s="58"/>
      <c r="V7659" s="58"/>
    </row>
    <row r="7660" spans="19:22">
      <c r="S7660" s="58"/>
      <c r="V7660" s="58"/>
    </row>
    <row r="7661" spans="19:22">
      <c r="S7661" s="58"/>
      <c r="V7661" s="58"/>
    </row>
    <row r="7662" spans="19:22">
      <c r="S7662" s="58"/>
      <c r="V7662" s="58"/>
    </row>
    <row r="7663" spans="19:22">
      <c r="S7663" s="58"/>
      <c r="V7663" s="58"/>
    </row>
    <row r="7664" spans="19:22">
      <c r="S7664" s="58"/>
      <c r="V7664" s="58"/>
    </row>
    <row r="7665" spans="19:22">
      <c r="S7665" s="58"/>
      <c r="V7665" s="58"/>
    </row>
    <row r="7666" spans="19:22">
      <c r="S7666" s="58"/>
      <c r="V7666" s="58"/>
    </row>
    <row r="7667" spans="19:22">
      <c r="S7667" s="58"/>
      <c r="V7667" s="58"/>
    </row>
    <row r="7668" spans="19:22">
      <c r="S7668" s="58"/>
      <c r="V7668" s="58"/>
    </row>
    <row r="7669" spans="19:22">
      <c r="S7669" s="58"/>
      <c r="V7669" s="58"/>
    </row>
    <row r="7670" spans="19:22">
      <c r="S7670" s="58"/>
      <c r="V7670" s="58"/>
    </row>
    <row r="7671" spans="19:22">
      <c r="S7671" s="58"/>
      <c r="V7671" s="58"/>
    </row>
    <row r="7672" spans="19:22">
      <c r="S7672" s="58"/>
      <c r="V7672" s="58"/>
    </row>
    <row r="7673" spans="19:22">
      <c r="S7673" s="58"/>
      <c r="V7673" s="58"/>
    </row>
    <row r="7674" spans="19:22">
      <c r="S7674" s="58"/>
      <c r="V7674" s="58"/>
    </row>
    <row r="7675" spans="19:22">
      <c r="S7675" s="58"/>
      <c r="V7675" s="58"/>
    </row>
    <row r="7676" spans="19:22">
      <c r="S7676" s="58"/>
      <c r="V7676" s="58"/>
    </row>
    <row r="7677" spans="19:22">
      <c r="S7677" s="58"/>
      <c r="V7677" s="58"/>
    </row>
    <row r="7678" spans="19:22">
      <c r="S7678" s="58"/>
      <c r="V7678" s="58"/>
    </row>
    <row r="7679" spans="19:22">
      <c r="S7679" s="58"/>
      <c r="V7679" s="58"/>
    </row>
    <row r="7680" spans="19:22">
      <c r="S7680" s="58"/>
      <c r="V7680" s="58"/>
    </row>
    <row r="7681" spans="19:22">
      <c r="S7681" s="58"/>
      <c r="V7681" s="58"/>
    </row>
    <row r="7682" spans="19:22">
      <c r="S7682" s="58"/>
      <c r="V7682" s="58"/>
    </row>
    <row r="7683" spans="19:22">
      <c r="S7683" s="58"/>
      <c r="V7683" s="58"/>
    </row>
    <row r="7684" spans="19:22">
      <c r="S7684" s="58"/>
      <c r="V7684" s="58"/>
    </row>
    <row r="7685" spans="19:22">
      <c r="S7685" s="58"/>
      <c r="V7685" s="58"/>
    </row>
    <row r="7686" spans="19:22">
      <c r="S7686" s="58"/>
      <c r="V7686" s="58"/>
    </row>
    <row r="7687" spans="19:22">
      <c r="S7687" s="58"/>
      <c r="V7687" s="58"/>
    </row>
    <row r="7688" spans="19:22">
      <c r="S7688" s="58"/>
      <c r="V7688" s="58"/>
    </row>
    <row r="7689" spans="19:22">
      <c r="S7689" s="58"/>
      <c r="V7689" s="58"/>
    </row>
    <row r="7690" spans="19:22">
      <c r="S7690" s="58"/>
      <c r="V7690" s="58"/>
    </row>
    <row r="7691" spans="19:22">
      <c r="S7691" s="58"/>
      <c r="V7691" s="58"/>
    </row>
    <row r="7692" spans="19:22">
      <c r="S7692" s="58"/>
      <c r="V7692" s="58"/>
    </row>
    <row r="7693" spans="19:22">
      <c r="S7693" s="58"/>
      <c r="V7693" s="58"/>
    </row>
    <row r="7694" spans="19:22">
      <c r="S7694" s="58"/>
      <c r="V7694" s="58"/>
    </row>
    <row r="7695" spans="19:22">
      <c r="S7695" s="58"/>
      <c r="V7695" s="58"/>
    </row>
    <row r="7696" spans="19:22">
      <c r="S7696" s="58"/>
      <c r="V7696" s="58"/>
    </row>
    <row r="7697" spans="19:22">
      <c r="S7697" s="58"/>
      <c r="V7697" s="58"/>
    </row>
    <row r="7698" spans="19:22">
      <c r="S7698" s="58"/>
      <c r="V7698" s="58"/>
    </row>
    <row r="7699" spans="19:22">
      <c r="S7699" s="58"/>
      <c r="V7699" s="58"/>
    </row>
    <row r="7700" spans="19:22">
      <c r="S7700" s="58"/>
      <c r="V7700" s="58"/>
    </row>
    <row r="7701" spans="19:22">
      <c r="S7701" s="58"/>
      <c r="V7701" s="58"/>
    </row>
    <row r="7702" spans="19:22">
      <c r="S7702" s="58"/>
      <c r="V7702" s="58"/>
    </row>
    <row r="7703" spans="19:22">
      <c r="S7703" s="58"/>
      <c r="V7703" s="58"/>
    </row>
    <row r="7704" spans="19:22">
      <c r="S7704" s="58"/>
      <c r="V7704" s="58"/>
    </row>
    <row r="7705" spans="19:22">
      <c r="S7705" s="58"/>
      <c r="V7705" s="58"/>
    </row>
    <row r="7706" spans="19:22">
      <c r="S7706" s="58"/>
      <c r="V7706" s="58"/>
    </row>
    <row r="7707" spans="19:22">
      <c r="S7707" s="58"/>
      <c r="V7707" s="58"/>
    </row>
    <row r="7708" spans="19:22">
      <c r="S7708" s="58"/>
      <c r="V7708" s="58"/>
    </row>
    <row r="7709" spans="19:22">
      <c r="S7709" s="58"/>
      <c r="V7709" s="58"/>
    </row>
    <row r="7710" spans="19:22">
      <c r="S7710" s="58"/>
      <c r="V7710" s="58"/>
    </row>
    <row r="7711" spans="19:22">
      <c r="S7711" s="58"/>
      <c r="V7711" s="58"/>
    </row>
    <row r="7712" spans="19:22">
      <c r="S7712" s="58"/>
      <c r="V7712" s="58"/>
    </row>
    <row r="7713" spans="19:22">
      <c r="S7713" s="58"/>
      <c r="V7713" s="58"/>
    </row>
    <row r="7714" spans="19:22">
      <c r="S7714" s="58"/>
      <c r="V7714" s="58"/>
    </row>
    <row r="7715" spans="19:22">
      <c r="S7715" s="58"/>
      <c r="V7715" s="58"/>
    </row>
    <row r="7716" spans="19:22">
      <c r="S7716" s="58"/>
      <c r="V7716" s="58"/>
    </row>
    <row r="7717" spans="19:22">
      <c r="S7717" s="58"/>
      <c r="V7717" s="58"/>
    </row>
    <row r="7718" spans="19:22">
      <c r="S7718" s="58"/>
      <c r="V7718" s="58"/>
    </row>
    <row r="7719" spans="19:22">
      <c r="S7719" s="58"/>
      <c r="V7719" s="58"/>
    </row>
    <row r="7720" spans="19:22">
      <c r="S7720" s="58"/>
      <c r="V7720" s="58"/>
    </row>
    <row r="7721" spans="19:22">
      <c r="S7721" s="58"/>
      <c r="V7721" s="58"/>
    </row>
    <row r="7722" spans="19:22">
      <c r="S7722" s="58"/>
      <c r="V7722" s="58"/>
    </row>
    <row r="7723" spans="19:22">
      <c r="S7723" s="58"/>
      <c r="V7723" s="58"/>
    </row>
    <row r="7724" spans="19:22">
      <c r="S7724" s="58"/>
      <c r="V7724" s="58"/>
    </row>
    <row r="7725" spans="19:22">
      <c r="S7725" s="58"/>
      <c r="V7725" s="58"/>
    </row>
    <row r="7726" spans="19:22">
      <c r="S7726" s="58"/>
      <c r="V7726" s="58"/>
    </row>
    <row r="7727" spans="19:22">
      <c r="S7727" s="58"/>
      <c r="V7727" s="58"/>
    </row>
    <row r="7728" spans="19:22">
      <c r="S7728" s="58"/>
      <c r="V7728" s="58"/>
    </row>
    <row r="7729" spans="19:22">
      <c r="S7729" s="58"/>
      <c r="V7729" s="58"/>
    </row>
    <row r="7730" spans="19:22">
      <c r="S7730" s="58"/>
      <c r="V7730" s="58"/>
    </row>
    <row r="7731" spans="19:22">
      <c r="S7731" s="58"/>
      <c r="V7731" s="58"/>
    </row>
    <row r="7732" spans="19:22">
      <c r="S7732" s="58"/>
      <c r="V7732" s="58"/>
    </row>
    <row r="7733" spans="19:22">
      <c r="S7733" s="58"/>
      <c r="V7733" s="58"/>
    </row>
    <row r="7734" spans="19:22">
      <c r="S7734" s="58"/>
      <c r="V7734" s="58"/>
    </row>
    <row r="7735" spans="19:22">
      <c r="S7735" s="58"/>
      <c r="V7735" s="58"/>
    </row>
    <row r="7736" spans="19:22">
      <c r="S7736" s="58"/>
      <c r="V7736" s="58"/>
    </row>
    <row r="7737" spans="19:22">
      <c r="S7737" s="58"/>
      <c r="V7737" s="58"/>
    </row>
    <row r="7738" spans="19:22">
      <c r="S7738" s="58"/>
      <c r="V7738" s="58"/>
    </row>
    <row r="7739" spans="19:22">
      <c r="S7739" s="58"/>
      <c r="V7739" s="58"/>
    </row>
    <row r="7740" spans="19:22">
      <c r="S7740" s="58"/>
      <c r="V7740" s="58"/>
    </row>
    <row r="7741" spans="19:22">
      <c r="S7741" s="58"/>
      <c r="V7741" s="58"/>
    </row>
    <row r="7742" spans="19:22">
      <c r="S7742" s="58"/>
      <c r="V7742" s="58"/>
    </row>
    <row r="7743" spans="19:22">
      <c r="S7743" s="58"/>
      <c r="V7743" s="58"/>
    </row>
    <row r="7744" spans="19:22">
      <c r="S7744" s="58"/>
      <c r="V7744" s="58"/>
    </row>
    <row r="7745" spans="19:22">
      <c r="S7745" s="58"/>
      <c r="V7745" s="58"/>
    </row>
    <row r="7746" spans="19:22">
      <c r="S7746" s="58"/>
      <c r="V7746" s="58"/>
    </row>
    <row r="7747" spans="19:22">
      <c r="S7747" s="58"/>
      <c r="V7747" s="58"/>
    </row>
    <row r="7748" spans="19:22">
      <c r="S7748" s="58"/>
      <c r="V7748" s="58"/>
    </row>
    <row r="7749" spans="19:22">
      <c r="S7749" s="58"/>
      <c r="V7749" s="58"/>
    </row>
    <row r="7750" spans="19:22">
      <c r="S7750" s="58"/>
      <c r="V7750" s="58"/>
    </row>
    <row r="7751" spans="19:22">
      <c r="S7751" s="58"/>
      <c r="V7751" s="58"/>
    </row>
    <row r="7752" spans="19:22">
      <c r="S7752" s="58"/>
      <c r="V7752" s="58"/>
    </row>
    <row r="7753" spans="19:22">
      <c r="S7753" s="58"/>
      <c r="V7753" s="58"/>
    </row>
    <row r="7754" spans="19:22">
      <c r="S7754" s="58"/>
      <c r="V7754" s="58"/>
    </row>
    <row r="7755" spans="19:22">
      <c r="S7755" s="58"/>
      <c r="V7755" s="58"/>
    </row>
    <row r="7756" spans="19:22">
      <c r="S7756" s="58"/>
      <c r="V7756" s="58"/>
    </row>
    <row r="7757" spans="19:22">
      <c r="S7757" s="58"/>
      <c r="V7757" s="58"/>
    </row>
    <row r="7758" spans="19:22">
      <c r="S7758" s="58"/>
      <c r="V7758" s="58"/>
    </row>
    <row r="7759" spans="19:22">
      <c r="S7759" s="58"/>
      <c r="V7759" s="58"/>
    </row>
    <row r="7760" spans="19:22">
      <c r="S7760" s="58"/>
      <c r="V7760" s="58"/>
    </row>
    <row r="7761" spans="19:22">
      <c r="S7761" s="58"/>
      <c r="V7761" s="58"/>
    </row>
    <row r="7762" spans="19:22">
      <c r="S7762" s="58"/>
      <c r="V7762" s="58"/>
    </row>
    <row r="7763" spans="19:22">
      <c r="S7763" s="58"/>
      <c r="V7763" s="58"/>
    </row>
    <row r="7764" spans="19:22">
      <c r="S7764" s="58"/>
      <c r="V7764" s="58"/>
    </row>
    <row r="7765" spans="19:22">
      <c r="S7765" s="58"/>
      <c r="V7765" s="58"/>
    </row>
    <row r="7766" spans="19:22">
      <c r="S7766" s="58"/>
      <c r="V7766" s="58"/>
    </row>
    <row r="7767" spans="19:22">
      <c r="S7767" s="58"/>
      <c r="V7767" s="58"/>
    </row>
    <row r="7768" spans="19:22">
      <c r="S7768" s="58"/>
      <c r="V7768" s="58"/>
    </row>
    <row r="7769" spans="19:22">
      <c r="S7769" s="58"/>
      <c r="V7769" s="58"/>
    </row>
    <row r="7770" spans="19:22">
      <c r="S7770" s="58"/>
      <c r="V7770" s="58"/>
    </row>
    <row r="7771" spans="19:22">
      <c r="S7771" s="58"/>
      <c r="V7771" s="58"/>
    </row>
    <row r="7772" spans="19:22">
      <c r="S7772" s="58"/>
      <c r="V7772" s="58"/>
    </row>
    <row r="7773" spans="19:22">
      <c r="S7773" s="58"/>
      <c r="V7773" s="58"/>
    </row>
    <row r="7774" spans="19:22">
      <c r="S7774" s="58"/>
      <c r="V7774" s="58"/>
    </row>
    <row r="7775" spans="19:22">
      <c r="S7775" s="58"/>
      <c r="V7775" s="58"/>
    </row>
    <row r="7776" spans="19:22">
      <c r="S7776" s="58"/>
      <c r="V7776" s="58"/>
    </row>
    <row r="7777" spans="19:22">
      <c r="S7777" s="58"/>
      <c r="V7777" s="58"/>
    </row>
    <row r="7778" spans="19:22">
      <c r="S7778" s="58"/>
      <c r="V7778" s="58"/>
    </row>
    <row r="7779" spans="19:22">
      <c r="S7779" s="58"/>
      <c r="V7779" s="58"/>
    </row>
    <row r="7780" spans="19:22">
      <c r="S7780" s="58"/>
      <c r="V7780" s="58"/>
    </row>
    <row r="7781" spans="19:22">
      <c r="S7781" s="58"/>
      <c r="V7781" s="58"/>
    </row>
    <row r="7782" spans="19:22">
      <c r="S7782" s="58"/>
      <c r="V7782" s="58"/>
    </row>
    <row r="7783" spans="19:22">
      <c r="S7783" s="58"/>
      <c r="V7783" s="58"/>
    </row>
    <row r="7784" spans="19:22">
      <c r="S7784" s="58"/>
      <c r="V7784" s="58"/>
    </row>
    <row r="7785" spans="19:22">
      <c r="S7785" s="58"/>
      <c r="V7785" s="58"/>
    </row>
    <row r="7786" spans="19:22">
      <c r="S7786" s="58"/>
      <c r="V7786" s="58"/>
    </row>
    <row r="7787" spans="19:22">
      <c r="S7787" s="58"/>
      <c r="V7787" s="58"/>
    </row>
    <row r="7788" spans="19:22">
      <c r="S7788" s="58"/>
      <c r="V7788" s="58"/>
    </row>
    <row r="7789" spans="19:22">
      <c r="S7789" s="58"/>
      <c r="V7789" s="58"/>
    </row>
    <row r="7790" spans="19:22">
      <c r="S7790" s="58"/>
      <c r="V7790" s="58"/>
    </row>
    <row r="7791" spans="19:22">
      <c r="S7791" s="58"/>
      <c r="V7791" s="58"/>
    </row>
    <row r="7792" spans="19:22">
      <c r="S7792" s="58"/>
      <c r="V7792" s="58"/>
    </row>
    <row r="7793" spans="19:22">
      <c r="S7793" s="58"/>
      <c r="V7793" s="58"/>
    </row>
    <row r="7794" spans="19:22">
      <c r="S7794" s="58"/>
      <c r="V7794" s="58"/>
    </row>
    <row r="7795" spans="19:22">
      <c r="S7795" s="58"/>
      <c r="V7795" s="58"/>
    </row>
    <row r="7796" spans="19:22">
      <c r="S7796" s="58"/>
      <c r="V7796" s="58"/>
    </row>
    <row r="7797" spans="19:22">
      <c r="S7797" s="58"/>
      <c r="V7797" s="58"/>
    </row>
    <row r="7798" spans="19:22">
      <c r="S7798" s="58"/>
      <c r="V7798" s="58"/>
    </row>
    <row r="7799" spans="19:22">
      <c r="S7799" s="58"/>
      <c r="V7799" s="58"/>
    </row>
    <row r="7800" spans="19:22">
      <c r="S7800" s="58"/>
      <c r="V7800" s="58"/>
    </row>
    <row r="7801" spans="19:22">
      <c r="S7801" s="58"/>
      <c r="V7801" s="58"/>
    </row>
    <row r="7802" spans="19:22">
      <c r="S7802" s="58"/>
      <c r="V7802" s="58"/>
    </row>
    <row r="7803" spans="19:22">
      <c r="S7803" s="58"/>
      <c r="V7803" s="58"/>
    </row>
    <row r="7804" spans="19:22">
      <c r="S7804" s="58"/>
      <c r="V7804" s="58"/>
    </row>
    <row r="7805" spans="19:22">
      <c r="S7805" s="58"/>
      <c r="V7805" s="58"/>
    </row>
    <row r="7806" spans="19:22">
      <c r="S7806" s="58"/>
      <c r="V7806" s="58"/>
    </row>
    <row r="7807" spans="19:22">
      <c r="S7807" s="58"/>
      <c r="V7807" s="58"/>
    </row>
    <row r="7808" spans="19:22">
      <c r="S7808" s="58"/>
      <c r="V7808" s="58"/>
    </row>
    <row r="7809" spans="19:22">
      <c r="S7809" s="58"/>
      <c r="V7809" s="58"/>
    </row>
    <row r="7810" spans="19:22">
      <c r="S7810" s="58"/>
      <c r="V7810" s="58"/>
    </row>
    <row r="7811" spans="19:22">
      <c r="S7811" s="58"/>
      <c r="V7811" s="58"/>
    </row>
    <row r="7812" spans="19:22">
      <c r="S7812" s="58"/>
      <c r="V7812" s="58"/>
    </row>
    <row r="7813" spans="19:22">
      <c r="S7813" s="58"/>
      <c r="V7813" s="58"/>
    </row>
    <row r="7814" spans="19:22">
      <c r="S7814" s="58"/>
      <c r="V7814" s="58"/>
    </row>
    <row r="7815" spans="19:22">
      <c r="S7815" s="58"/>
      <c r="V7815" s="58"/>
    </row>
    <row r="7816" spans="19:22">
      <c r="S7816" s="58"/>
      <c r="V7816" s="58"/>
    </row>
    <row r="7817" spans="19:22">
      <c r="S7817" s="58"/>
      <c r="V7817" s="58"/>
    </row>
    <row r="7818" spans="19:22">
      <c r="S7818" s="58"/>
      <c r="V7818" s="58"/>
    </row>
    <row r="7819" spans="19:22">
      <c r="S7819" s="58"/>
      <c r="V7819" s="58"/>
    </row>
    <row r="7820" spans="19:22">
      <c r="S7820" s="58"/>
      <c r="V7820" s="58"/>
    </row>
    <row r="7821" spans="19:22">
      <c r="S7821" s="58"/>
      <c r="V7821" s="58"/>
    </row>
    <row r="7822" spans="19:22">
      <c r="S7822" s="58"/>
      <c r="V7822" s="58"/>
    </row>
    <row r="7823" spans="19:22">
      <c r="S7823" s="58"/>
      <c r="V7823" s="58"/>
    </row>
    <row r="7824" spans="19:22">
      <c r="S7824" s="58"/>
      <c r="V7824" s="58"/>
    </row>
    <row r="7825" spans="19:22">
      <c r="S7825" s="58"/>
      <c r="V7825" s="58"/>
    </row>
    <row r="7826" spans="19:22">
      <c r="S7826" s="58"/>
      <c r="V7826" s="58"/>
    </row>
    <row r="7827" spans="19:22">
      <c r="S7827" s="58"/>
      <c r="V7827" s="58"/>
    </row>
    <row r="7828" spans="19:22">
      <c r="S7828" s="58"/>
      <c r="V7828" s="58"/>
    </row>
    <row r="7829" spans="19:22">
      <c r="S7829" s="58"/>
      <c r="V7829" s="58"/>
    </row>
    <row r="7830" spans="19:22">
      <c r="S7830" s="58"/>
      <c r="V7830" s="58"/>
    </row>
    <row r="7831" spans="19:22">
      <c r="S7831" s="58"/>
      <c r="V7831" s="58"/>
    </row>
    <row r="7832" spans="19:22">
      <c r="S7832" s="58"/>
      <c r="V7832" s="58"/>
    </row>
    <row r="7833" spans="19:22">
      <c r="S7833" s="58"/>
      <c r="V7833" s="58"/>
    </row>
    <row r="7834" spans="19:22">
      <c r="S7834" s="58"/>
      <c r="V7834" s="58"/>
    </row>
    <row r="7835" spans="19:22">
      <c r="S7835" s="58"/>
      <c r="V7835" s="58"/>
    </row>
    <row r="7836" spans="19:22">
      <c r="S7836" s="58"/>
      <c r="V7836" s="58"/>
    </row>
    <row r="7837" spans="19:22">
      <c r="S7837" s="58"/>
      <c r="V7837" s="58"/>
    </row>
    <row r="7838" spans="19:22">
      <c r="S7838" s="58"/>
      <c r="V7838" s="58"/>
    </row>
    <row r="7839" spans="19:22">
      <c r="S7839" s="58"/>
      <c r="V7839" s="58"/>
    </row>
    <row r="7840" spans="19:22">
      <c r="S7840" s="58"/>
      <c r="V7840" s="58"/>
    </row>
    <row r="7841" spans="19:22">
      <c r="S7841" s="58"/>
      <c r="V7841" s="58"/>
    </row>
    <row r="7842" spans="19:22">
      <c r="S7842" s="58"/>
      <c r="V7842" s="58"/>
    </row>
    <row r="7843" spans="19:22">
      <c r="S7843" s="58"/>
      <c r="V7843" s="58"/>
    </row>
    <row r="7844" spans="19:22">
      <c r="S7844" s="58"/>
      <c r="V7844" s="58"/>
    </row>
    <row r="7845" spans="19:22">
      <c r="S7845" s="58"/>
      <c r="V7845" s="58"/>
    </row>
    <row r="7846" spans="19:22">
      <c r="S7846" s="58"/>
      <c r="V7846" s="58"/>
    </row>
    <row r="7847" spans="19:22">
      <c r="S7847" s="58"/>
      <c r="V7847" s="58"/>
    </row>
    <row r="7848" spans="19:22">
      <c r="S7848" s="58"/>
      <c r="V7848" s="58"/>
    </row>
    <row r="7849" spans="19:22">
      <c r="S7849" s="58"/>
      <c r="V7849" s="58"/>
    </row>
    <row r="7850" spans="19:22">
      <c r="S7850" s="58"/>
      <c r="V7850" s="58"/>
    </row>
    <row r="7851" spans="19:22">
      <c r="S7851" s="58"/>
      <c r="V7851" s="58"/>
    </row>
    <row r="7852" spans="19:22">
      <c r="S7852" s="58"/>
      <c r="V7852" s="58"/>
    </row>
    <row r="7853" spans="19:22">
      <c r="S7853" s="58"/>
      <c r="V7853" s="58"/>
    </row>
    <row r="7854" spans="19:22">
      <c r="S7854" s="58"/>
      <c r="V7854" s="58"/>
    </row>
    <row r="7855" spans="19:22">
      <c r="S7855" s="58"/>
      <c r="V7855" s="58"/>
    </row>
    <row r="7856" spans="19:22">
      <c r="S7856" s="58"/>
      <c r="V7856" s="58"/>
    </row>
    <row r="7857" spans="19:22">
      <c r="S7857" s="58"/>
      <c r="V7857" s="58"/>
    </row>
    <row r="7858" spans="19:22">
      <c r="S7858" s="58"/>
      <c r="V7858" s="58"/>
    </row>
    <row r="7859" spans="19:22">
      <c r="S7859" s="58"/>
      <c r="V7859" s="58"/>
    </row>
    <row r="7860" spans="19:22">
      <c r="S7860" s="58"/>
      <c r="V7860" s="58"/>
    </row>
    <row r="7861" spans="19:22">
      <c r="S7861" s="58"/>
      <c r="V7861" s="58"/>
    </row>
    <row r="7862" spans="19:22">
      <c r="S7862" s="58"/>
      <c r="V7862" s="58"/>
    </row>
    <row r="7863" spans="19:22">
      <c r="S7863" s="58"/>
      <c r="V7863" s="58"/>
    </row>
    <row r="7864" spans="19:22">
      <c r="S7864" s="58"/>
      <c r="V7864" s="58"/>
    </row>
    <row r="7865" spans="19:22">
      <c r="S7865" s="58"/>
      <c r="V7865" s="58"/>
    </row>
    <row r="7866" spans="19:22">
      <c r="S7866" s="58"/>
      <c r="V7866" s="58"/>
    </row>
    <row r="7867" spans="19:22">
      <c r="S7867" s="58"/>
      <c r="V7867" s="58"/>
    </row>
    <row r="7868" spans="19:22">
      <c r="S7868" s="58"/>
      <c r="V7868" s="58"/>
    </row>
    <row r="7869" spans="19:22">
      <c r="S7869" s="58"/>
      <c r="V7869" s="58"/>
    </row>
    <row r="7870" spans="19:22">
      <c r="S7870" s="58"/>
      <c r="V7870" s="58"/>
    </row>
    <row r="7871" spans="19:22">
      <c r="S7871" s="58"/>
      <c r="V7871" s="58"/>
    </row>
    <row r="7872" spans="19:22">
      <c r="S7872" s="58"/>
      <c r="V7872" s="58"/>
    </row>
    <row r="7873" spans="19:22">
      <c r="S7873" s="58"/>
      <c r="V7873" s="58"/>
    </row>
    <row r="7874" spans="19:22">
      <c r="S7874" s="58"/>
      <c r="V7874" s="58"/>
    </row>
    <row r="7875" spans="19:22">
      <c r="S7875" s="58"/>
      <c r="V7875" s="58"/>
    </row>
    <row r="7876" spans="19:22">
      <c r="S7876" s="58"/>
      <c r="V7876" s="58"/>
    </row>
    <row r="7877" spans="19:22">
      <c r="S7877" s="58"/>
      <c r="V7877" s="58"/>
    </row>
    <row r="7878" spans="19:22">
      <c r="S7878" s="58"/>
      <c r="V7878" s="58"/>
    </row>
    <row r="7879" spans="19:22">
      <c r="S7879" s="58"/>
      <c r="V7879" s="58"/>
    </row>
    <row r="7880" spans="19:22">
      <c r="S7880" s="58"/>
      <c r="V7880" s="58"/>
    </row>
    <row r="7881" spans="19:22">
      <c r="S7881" s="58"/>
      <c r="V7881" s="58"/>
    </row>
    <row r="7882" spans="19:22">
      <c r="S7882" s="58"/>
      <c r="V7882" s="58"/>
    </row>
    <row r="7883" spans="19:22">
      <c r="S7883" s="58"/>
      <c r="V7883" s="58"/>
    </row>
    <row r="7884" spans="19:22">
      <c r="S7884" s="58"/>
      <c r="V7884" s="58"/>
    </row>
    <row r="7885" spans="19:22">
      <c r="S7885" s="58"/>
      <c r="V7885" s="58"/>
    </row>
    <row r="7886" spans="19:22">
      <c r="S7886" s="58"/>
      <c r="V7886" s="58"/>
    </row>
    <row r="7887" spans="19:22">
      <c r="S7887" s="58"/>
      <c r="V7887" s="58"/>
    </row>
    <row r="7888" spans="19:22">
      <c r="S7888" s="58"/>
      <c r="V7888" s="58"/>
    </row>
    <row r="7889" spans="19:22">
      <c r="S7889" s="58"/>
      <c r="V7889" s="58"/>
    </row>
    <row r="7890" spans="19:22">
      <c r="S7890" s="58"/>
      <c r="V7890" s="58"/>
    </row>
    <row r="7891" spans="19:22">
      <c r="S7891" s="58"/>
      <c r="V7891" s="58"/>
    </row>
    <row r="7892" spans="19:22">
      <c r="S7892" s="58"/>
      <c r="V7892" s="58"/>
    </row>
    <row r="7893" spans="19:22">
      <c r="S7893" s="58"/>
      <c r="V7893" s="58"/>
    </row>
    <row r="7894" spans="19:22">
      <c r="S7894" s="58"/>
      <c r="V7894" s="58"/>
    </row>
    <row r="7895" spans="19:22">
      <c r="S7895" s="58"/>
      <c r="V7895" s="58"/>
    </row>
    <row r="7896" spans="19:22">
      <c r="S7896" s="58"/>
      <c r="V7896" s="58"/>
    </row>
    <row r="7897" spans="19:22">
      <c r="S7897" s="58"/>
      <c r="V7897" s="58"/>
    </row>
    <row r="7898" spans="19:22">
      <c r="S7898" s="58"/>
      <c r="V7898" s="58"/>
    </row>
    <row r="7899" spans="19:22">
      <c r="S7899" s="58"/>
      <c r="V7899" s="58"/>
    </row>
    <row r="7900" spans="19:22">
      <c r="S7900" s="58"/>
      <c r="V7900" s="58"/>
    </row>
    <row r="7901" spans="19:22">
      <c r="S7901" s="58"/>
      <c r="V7901" s="58"/>
    </row>
    <row r="7902" spans="19:22">
      <c r="S7902" s="58"/>
      <c r="V7902" s="58"/>
    </row>
    <row r="7903" spans="19:22">
      <c r="S7903" s="58"/>
      <c r="V7903" s="58"/>
    </row>
    <row r="7904" spans="19:22">
      <c r="S7904" s="58"/>
      <c r="V7904" s="58"/>
    </row>
    <row r="7905" spans="19:22">
      <c r="S7905" s="58"/>
      <c r="V7905" s="58"/>
    </row>
    <row r="7906" spans="19:22">
      <c r="S7906" s="58"/>
      <c r="V7906" s="58"/>
    </row>
    <row r="7907" spans="19:22">
      <c r="S7907" s="58"/>
      <c r="V7907" s="58"/>
    </row>
    <row r="7908" spans="19:22">
      <c r="S7908" s="58"/>
      <c r="V7908" s="58"/>
    </row>
    <row r="7909" spans="19:22">
      <c r="S7909" s="58"/>
      <c r="V7909" s="58"/>
    </row>
    <row r="7910" spans="19:22">
      <c r="S7910" s="58"/>
      <c r="V7910" s="58"/>
    </row>
    <row r="7911" spans="19:22">
      <c r="S7911" s="58"/>
      <c r="V7911" s="58"/>
    </row>
    <row r="7912" spans="19:22">
      <c r="S7912" s="58"/>
      <c r="V7912" s="58"/>
    </row>
    <row r="7913" spans="19:22">
      <c r="S7913" s="58"/>
      <c r="V7913" s="58"/>
    </row>
    <row r="7914" spans="19:22">
      <c r="S7914" s="58"/>
      <c r="V7914" s="58"/>
    </row>
    <row r="7915" spans="19:22">
      <c r="S7915" s="58"/>
      <c r="V7915" s="58"/>
    </row>
    <row r="7916" spans="19:22">
      <c r="S7916" s="58"/>
      <c r="V7916" s="58"/>
    </row>
    <row r="7917" spans="19:22">
      <c r="S7917" s="58"/>
      <c r="V7917" s="58"/>
    </row>
    <row r="7918" spans="19:22">
      <c r="S7918" s="58"/>
      <c r="V7918" s="58"/>
    </row>
    <row r="7919" spans="19:22">
      <c r="S7919" s="58"/>
      <c r="V7919" s="58"/>
    </row>
    <row r="7920" spans="19:22">
      <c r="S7920" s="58"/>
      <c r="V7920" s="58"/>
    </row>
    <row r="7921" spans="19:22">
      <c r="S7921" s="58"/>
      <c r="V7921" s="58"/>
    </row>
    <row r="7922" spans="19:22">
      <c r="S7922" s="58"/>
      <c r="V7922" s="58"/>
    </row>
    <row r="7923" spans="19:22">
      <c r="S7923" s="58"/>
      <c r="V7923" s="58"/>
    </row>
    <row r="7924" spans="19:22">
      <c r="S7924" s="58"/>
      <c r="V7924" s="58"/>
    </row>
    <row r="7925" spans="19:22">
      <c r="S7925" s="58"/>
      <c r="V7925" s="58"/>
    </row>
    <row r="7926" spans="19:22">
      <c r="S7926" s="58"/>
      <c r="V7926" s="58"/>
    </row>
    <row r="7927" spans="19:22">
      <c r="S7927" s="58"/>
      <c r="V7927" s="58"/>
    </row>
    <row r="7928" spans="19:22">
      <c r="S7928" s="58"/>
      <c r="V7928" s="58"/>
    </row>
    <row r="7929" spans="19:22">
      <c r="S7929" s="58"/>
      <c r="V7929" s="58"/>
    </row>
    <row r="7930" spans="19:22">
      <c r="S7930" s="58"/>
      <c r="V7930" s="58"/>
    </row>
    <row r="7931" spans="19:22">
      <c r="S7931" s="58"/>
      <c r="V7931" s="58"/>
    </row>
    <row r="7932" spans="19:22">
      <c r="S7932" s="58"/>
      <c r="V7932" s="58"/>
    </row>
    <row r="7933" spans="19:22">
      <c r="S7933" s="58"/>
      <c r="V7933" s="58"/>
    </row>
    <row r="7934" spans="19:22">
      <c r="S7934" s="58"/>
      <c r="V7934" s="58"/>
    </row>
    <row r="7935" spans="19:22">
      <c r="S7935" s="58"/>
      <c r="V7935" s="58"/>
    </row>
    <row r="7936" spans="19:22">
      <c r="S7936" s="58"/>
      <c r="V7936" s="58"/>
    </row>
    <row r="7937" spans="19:22">
      <c r="S7937" s="58"/>
      <c r="V7937" s="58"/>
    </row>
    <row r="7938" spans="19:22">
      <c r="S7938" s="58"/>
      <c r="V7938" s="58"/>
    </row>
    <row r="7939" spans="19:22">
      <c r="S7939" s="58"/>
      <c r="V7939" s="58"/>
    </row>
    <row r="7940" spans="19:22">
      <c r="S7940" s="58"/>
      <c r="V7940" s="58"/>
    </row>
    <row r="7941" spans="19:22">
      <c r="S7941" s="58"/>
      <c r="V7941" s="58"/>
    </row>
    <row r="7942" spans="19:22">
      <c r="S7942" s="58"/>
      <c r="V7942" s="58"/>
    </row>
    <row r="7943" spans="19:22">
      <c r="S7943" s="58"/>
      <c r="V7943" s="58"/>
    </row>
    <row r="7944" spans="19:22">
      <c r="S7944" s="58"/>
      <c r="V7944" s="58"/>
    </row>
    <row r="7945" spans="19:22">
      <c r="S7945" s="58"/>
      <c r="V7945" s="58"/>
    </row>
    <row r="7946" spans="19:22">
      <c r="S7946" s="58"/>
      <c r="V7946" s="58"/>
    </row>
    <row r="7947" spans="19:22">
      <c r="S7947" s="58"/>
      <c r="V7947" s="58"/>
    </row>
    <row r="7948" spans="19:22">
      <c r="S7948" s="58"/>
      <c r="V7948" s="58"/>
    </row>
    <row r="7949" spans="19:22">
      <c r="S7949" s="58"/>
      <c r="V7949" s="58"/>
    </row>
    <row r="7950" spans="19:22">
      <c r="S7950" s="58"/>
      <c r="V7950" s="58"/>
    </row>
    <row r="7951" spans="19:22">
      <c r="S7951" s="58"/>
      <c r="V7951" s="58"/>
    </row>
    <row r="7952" spans="19:22">
      <c r="S7952" s="58"/>
      <c r="V7952" s="58"/>
    </row>
    <row r="7953" spans="19:22">
      <c r="S7953" s="58"/>
      <c r="V7953" s="58"/>
    </row>
    <row r="7954" spans="19:22">
      <c r="S7954" s="58"/>
      <c r="V7954" s="58"/>
    </row>
    <row r="7955" spans="19:22">
      <c r="S7955" s="58"/>
      <c r="V7955" s="58"/>
    </row>
    <row r="7956" spans="19:22">
      <c r="S7956" s="58"/>
      <c r="V7956" s="58"/>
    </row>
    <row r="7957" spans="19:22">
      <c r="S7957" s="58"/>
      <c r="V7957" s="58"/>
    </row>
    <row r="7958" spans="19:22">
      <c r="S7958" s="58"/>
      <c r="V7958" s="58"/>
    </row>
    <row r="7959" spans="19:22">
      <c r="S7959" s="58"/>
      <c r="V7959" s="58"/>
    </row>
    <row r="7960" spans="19:22">
      <c r="S7960" s="58"/>
      <c r="V7960" s="58"/>
    </row>
    <row r="7961" spans="19:22">
      <c r="S7961" s="58"/>
      <c r="V7961" s="58"/>
    </row>
    <row r="7962" spans="19:22">
      <c r="S7962" s="58"/>
      <c r="V7962" s="58"/>
    </row>
    <row r="7963" spans="19:22">
      <c r="S7963" s="58"/>
      <c r="V7963" s="58"/>
    </row>
    <row r="7964" spans="19:22">
      <c r="S7964" s="58"/>
      <c r="V7964" s="58"/>
    </row>
    <row r="7965" spans="19:22">
      <c r="S7965" s="58"/>
      <c r="V7965" s="58"/>
    </row>
    <row r="7966" spans="19:22">
      <c r="S7966" s="58"/>
      <c r="V7966" s="58"/>
    </row>
    <row r="7967" spans="19:22">
      <c r="S7967" s="58"/>
      <c r="V7967" s="58"/>
    </row>
    <row r="7968" spans="19:22">
      <c r="S7968" s="58"/>
      <c r="V7968" s="58"/>
    </row>
    <row r="7969" spans="19:22">
      <c r="S7969" s="58"/>
      <c r="V7969" s="58"/>
    </row>
    <row r="7970" spans="19:22">
      <c r="S7970" s="58"/>
      <c r="V7970" s="58"/>
    </row>
    <row r="7971" spans="19:22">
      <c r="S7971" s="58"/>
      <c r="V7971" s="58"/>
    </row>
    <row r="7972" spans="19:22">
      <c r="S7972" s="58"/>
      <c r="V7972" s="58"/>
    </row>
    <row r="7973" spans="19:22">
      <c r="S7973" s="58"/>
      <c r="V7973" s="58"/>
    </row>
    <row r="7974" spans="19:22">
      <c r="S7974" s="58"/>
      <c r="V7974" s="58"/>
    </row>
    <row r="7975" spans="19:22">
      <c r="S7975" s="58"/>
      <c r="V7975" s="58"/>
    </row>
    <row r="7976" spans="19:22">
      <c r="S7976" s="58"/>
      <c r="V7976" s="58"/>
    </row>
    <row r="7977" spans="19:22">
      <c r="S7977" s="58"/>
      <c r="V7977" s="58"/>
    </row>
    <row r="7978" spans="19:22">
      <c r="S7978" s="58"/>
      <c r="V7978" s="58"/>
    </row>
    <row r="7979" spans="19:22">
      <c r="S7979" s="58"/>
      <c r="V7979" s="58"/>
    </row>
    <row r="7980" spans="19:22">
      <c r="S7980" s="58"/>
      <c r="V7980" s="58"/>
    </row>
    <row r="7981" spans="19:22">
      <c r="S7981" s="58"/>
      <c r="V7981" s="58"/>
    </row>
    <row r="7982" spans="19:22">
      <c r="S7982" s="58"/>
      <c r="V7982" s="58"/>
    </row>
    <row r="7983" spans="19:22">
      <c r="S7983" s="58"/>
      <c r="V7983" s="58"/>
    </row>
    <row r="7984" spans="19:22">
      <c r="S7984" s="58"/>
      <c r="V7984" s="58"/>
    </row>
    <row r="7985" spans="19:22">
      <c r="S7985" s="58"/>
      <c r="V7985" s="58"/>
    </row>
    <row r="7986" spans="19:22">
      <c r="S7986" s="58"/>
      <c r="V7986" s="58"/>
    </row>
    <row r="7987" spans="19:22">
      <c r="S7987" s="58"/>
      <c r="V7987" s="58"/>
    </row>
    <row r="7988" spans="19:22">
      <c r="S7988" s="58"/>
      <c r="V7988" s="58"/>
    </row>
    <row r="7989" spans="19:22">
      <c r="S7989" s="58"/>
      <c r="V7989" s="58"/>
    </row>
    <row r="7990" spans="19:22">
      <c r="S7990" s="58"/>
      <c r="V7990" s="58"/>
    </row>
    <row r="7991" spans="19:22">
      <c r="S7991" s="58"/>
      <c r="V7991" s="58"/>
    </row>
    <row r="7992" spans="19:22">
      <c r="S7992" s="58"/>
      <c r="V7992" s="58"/>
    </row>
    <row r="7993" spans="19:22">
      <c r="S7993" s="58"/>
      <c r="V7993" s="58"/>
    </row>
    <row r="7994" spans="19:22">
      <c r="S7994" s="58"/>
      <c r="V7994" s="58"/>
    </row>
    <row r="7995" spans="19:22">
      <c r="S7995" s="58"/>
      <c r="V7995" s="58"/>
    </row>
    <row r="7996" spans="19:22">
      <c r="S7996" s="58"/>
      <c r="V7996" s="58"/>
    </row>
    <row r="7997" spans="19:22">
      <c r="S7997" s="58"/>
      <c r="V7997" s="58"/>
    </row>
    <row r="7998" spans="19:22">
      <c r="S7998" s="58"/>
      <c r="V7998" s="58"/>
    </row>
    <row r="7999" spans="19:22">
      <c r="S7999" s="58"/>
      <c r="V7999" s="58"/>
    </row>
    <row r="8000" spans="19:22">
      <c r="S8000" s="58"/>
      <c r="V8000" s="58"/>
    </row>
    <row r="8001" spans="19:22">
      <c r="S8001" s="58"/>
      <c r="V8001" s="58"/>
    </row>
    <row r="8002" spans="19:22">
      <c r="S8002" s="58"/>
      <c r="V8002" s="58"/>
    </row>
    <row r="8003" spans="19:22">
      <c r="S8003" s="58"/>
      <c r="V8003" s="58"/>
    </row>
    <row r="8004" spans="19:22">
      <c r="S8004" s="58"/>
      <c r="V8004" s="58"/>
    </row>
    <row r="8005" spans="19:22">
      <c r="S8005" s="58"/>
      <c r="V8005" s="58"/>
    </row>
    <row r="8006" spans="19:22">
      <c r="S8006" s="58"/>
      <c r="V8006" s="58"/>
    </row>
    <row r="8007" spans="19:22">
      <c r="S8007" s="58"/>
      <c r="V8007" s="58"/>
    </row>
    <row r="8008" spans="19:22">
      <c r="S8008" s="58"/>
      <c r="V8008" s="58"/>
    </row>
    <row r="8009" spans="19:22">
      <c r="S8009" s="58"/>
      <c r="V8009" s="58"/>
    </row>
    <row r="8010" spans="19:22">
      <c r="S8010" s="58"/>
      <c r="V8010" s="58"/>
    </row>
    <row r="8011" spans="19:22">
      <c r="S8011" s="58"/>
      <c r="V8011" s="58"/>
    </row>
    <row r="8012" spans="19:22">
      <c r="S8012" s="58"/>
      <c r="V8012" s="58"/>
    </row>
    <row r="8013" spans="19:22">
      <c r="S8013" s="58"/>
      <c r="V8013" s="58"/>
    </row>
    <row r="8014" spans="19:22">
      <c r="S8014" s="58"/>
      <c r="V8014" s="58"/>
    </row>
    <row r="8015" spans="19:22">
      <c r="S8015" s="58"/>
      <c r="V8015" s="58"/>
    </row>
    <row r="8016" spans="19:22">
      <c r="S8016" s="58"/>
      <c r="V8016" s="58"/>
    </row>
    <row r="8017" spans="19:22">
      <c r="S8017" s="58"/>
      <c r="V8017" s="58"/>
    </row>
    <row r="8018" spans="19:22">
      <c r="S8018" s="58"/>
      <c r="V8018" s="58"/>
    </row>
    <row r="8019" spans="19:22">
      <c r="S8019" s="58"/>
      <c r="V8019" s="58"/>
    </row>
    <row r="8020" spans="19:22">
      <c r="S8020" s="58"/>
      <c r="V8020" s="58"/>
    </row>
    <row r="8021" spans="19:22">
      <c r="S8021" s="58"/>
      <c r="V8021" s="58"/>
    </row>
    <row r="8022" spans="19:22">
      <c r="S8022" s="58"/>
      <c r="V8022" s="58"/>
    </row>
    <row r="8023" spans="19:22">
      <c r="S8023" s="58"/>
      <c r="V8023" s="58"/>
    </row>
    <row r="8024" spans="19:22">
      <c r="S8024" s="58"/>
      <c r="V8024" s="58"/>
    </row>
    <row r="8025" spans="19:22">
      <c r="S8025" s="58"/>
      <c r="V8025" s="58"/>
    </row>
    <row r="8026" spans="19:22">
      <c r="S8026" s="58"/>
      <c r="V8026" s="58"/>
    </row>
    <row r="8027" spans="19:22">
      <c r="S8027" s="58"/>
      <c r="V8027" s="58"/>
    </row>
    <row r="8028" spans="19:22">
      <c r="S8028" s="58"/>
      <c r="V8028" s="58"/>
    </row>
    <row r="8029" spans="19:22">
      <c r="S8029" s="58"/>
      <c r="V8029" s="58"/>
    </row>
    <row r="8030" spans="19:22">
      <c r="S8030" s="58"/>
      <c r="V8030" s="58"/>
    </row>
    <row r="8031" spans="19:22">
      <c r="S8031" s="58"/>
      <c r="V8031" s="58"/>
    </row>
    <row r="8032" spans="19:22">
      <c r="S8032" s="58"/>
      <c r="V8032" s="58"/>
    </row>
    <row r="8033" spans="19:22">
      <c r="S8033" s="58"/>
      <c r="V8033" s="58"/>
    </row>
    <row r="8034" spans="19:22">
      <c r="S8034" s="58"/>
      <c r="V8034" s="58"/>
    </row>
    <row r="8035" spans="19:22">
      <c r="S8035" s="58"/>
      <c r="V8035" s="58"/>
    </row>
    <row r="8036" spans="19:22">
      <c r="S8036" s="58"/>
      <c r="V8036" s="58"/>
    </row>
    <row r="8037" spans="19:22">
      <c r="S8037" s="58"/>
      <c r="V8037" s="58"/>
    </row>
    <row r="8038" spans="19:22">
      <c r="S8038" s="58"/>
      <c r="V8038" s="58"/>
    </row>
    <row r="8039" spans="19:22">
      <c r="S8039" s="58"/>
      <c r="V8039" s="58"/>
    </row>
    <row r="8040" spans="19:22">
      <c r="S8040" s="58"/>
      <c r="V8040" s="58"/>
    </row>
    <row r="8041" spans="19:22">
      <c r="S8041" s="58"/>
      <c r="V8041" s="58"/>
    </row>
    <row r="8042" spans="19:22">
      <c r="S8042" s="58"/>
      <c r="V8042" s="58"/>
    </row>
    <row r="8043" spans="19:22">
      <c r="S8043" s="58"/>
      <c r="V8043" s="58"/>
    </row>
    <row r="8044" spans="19:22">
      <c r="S8044" s="58"/>
      <c r="V8044" s="58"/>
    </row>
    <row r="8045" spans="19:22">
      <c r="S8045" s="58"/>
      <c r="V8045" s="58"/>
    </row>
    <row r="8046" spans="19:22">
      <c r="S8046" s="58"/>
      <c r="V8046" s="58"/>
    </row>
    <row r="8047" spans="19:22">
      <c r="S8047" s="58"/>
      <c r="V8047" s="58"/>
    </row>
    <row r="8048" spans="19:22">
      <c r="S8048" s="58"/>
      <c r="V8048" s="58"/>
    </row>
    <row r="8049" spans="19:22">
      <c r="S8049" s="58"/>
      <c r="V8049" s="58"/>
    </row>
    <row r="8050" spans="19:22">
      <c r="S8050" s="58"/>
      <c r="V8050" s="58"/>
    </row>
    <row r="8051" spans="19:22">
      <c r="S8051" s="58"/>
      <c r="V8051" s="58"/>
    </row>
    <row r="8052" spans="19:22">
      <c r="S8052" s="58"/>
      <c r="V8052" s="58"/>
    </row>
    <row r="8053" spans="19:22">
      <c r="S8053" s="58"/>
      <c r="V8053" s="58"/>
    </row>
    <row r="8054" spans="19:22">
      <c r="S8054" s="58"/>
      <c r="V8054" s="58"/>
    </row>
    <row r="8055" spans="19:22">
      <c r="S8055" s="58"/>
      <c r="V8055" s="58"/>
    </row>
    <row r="8056" spans="19:22">
      <c r="S8056" s="58"/>
      <c r="V8056" s="58"/>
    </row>
    <row r="8057" spans="19:22">
      <c r="S8057" s="58"/>
      <c r="V8057" s="58"/>
    </row>
    <row r="8058" spans="19:22">
      <c r="S8058" s="58"/>
      <c r="V8058" s="58"/>
    </row>
    <row r="8059" spans="19:22">
      <c r="S8059" s="58"/>
      <c r="V8059" s="58"/>
    </row>
    <row r="8060" spans="19:22">
      <c r="S8060" s="58"/>
      <c r="V8060" s="58"/>
    </row>
    <row r="8061" spans="19:22">
      <c r="S8061" s="58"/>
      <c r="V8061" s="58"/>
    </row>
    <row r="8062" spans="19:22">
      <c r="S8062" s="58"/>
      <c r="V8062" s="58"/>
    </row>
    <row r="8063" spans="19:22">
      <c r="S8063" s="58"/>
      <c r="V8063" s="58"/>
    </row>
    <row r="8064" spans="19:22">
      <c r="S8064" s="58"/>
      <c r="V8064" s="58"/>
    </row>
    <row r="8065" spans="19:22">
      <c r="S8065" s="58"/>
      <c r="V8065" s="58"/>
    </row>
    <row r="8066" spans="19:22">
      <c r="S8066" s="58"/>
      <c r="V8066" s="58"/>
    </row>
    <row r="8067" spans="19:22">
      <c r="S8067" s="58"/>
      <c r="V8067" s="58"/>
    </row>
    <row r="8068" spans="19:22">
      <c r="S8068" s="58"/>
      <c r="V8068" s="58"/>
    </row>
    <row r="8069" spans="19:22">
      <c r="S8069" s="58"/>
      <c r="V8069" s="58"/>
    </row>
    <row r="8070" spans="19:22">
      <c r="S8070" s="58"/>
      <c r="V8070" s="58"/>
    </row>
    <row r="8071" spans="19:22">
      <c r="S8071" s="58"/>
      <c r="V8071" s="58"/>
    </row>
    <row r="8072" spans="19:22">
      <c r="S8072" s="58"/>
      <c r="V8072" s="58"/>
    </row>
    <row r="8073" spans="19:22">
      <c r="S8073" s="58"/>
      <c r="V8073" s="58"/>
    </row>
    <row r="8074" spans="19:22">
      <c r="S8074" s="58"/>
      <c r="V8074" s="58"/>
    </row>
    <row r="8075" spans="19:22">
      <c r="S8075" s="58"/>
      <c r="V8075" s="58"/>
    </row>
    <row r="8076" spans="19:22">
      <c r="S8076" s="58"/>
      <c r="V8076" s="58"/>
    </row>
  </sheetData>
  <mergeCells count="12">
    <mergeCell ref="P1:Q1"/>
    <mergeCell ref="D8:E8"/>
    <mergeCell ref="D9:E9"/>
    <mergeCell ref="D11:E11"/>
    <mergeCell ref="I11:J11"/>
    <mergeCell ref="D14:E14"/>
    <mergeCell ref="D15:E15"/>
    <mergeCell ref="I12:J12"/>
    <mergeCell ref="I13:J13"/>
    <mergeCell ref="D12:E12"/>
    <mergeCell ref="D13:E13"/>
    <mergeCell ref="I14:J14"/>
  </mergeCells>
  <phoneticPr fontId="2" type="noConversion"/>
  <conditionalFormatting sqref="D11">
    <cfRule type="cellIs" dxfId="1" priority="1" stopIfTrue="1" operator="notEqual">
      <formula>$D$7</formula>
    </cfRule>
  </conditionalFormatting>
  <conditionalFormatting sqref="D12">
    <cfRule type="cellIs" dxfId="0" priority="2" stopIfTrue="1" operator="notEqual">
      <formula>$B$7</formula>
    </cfRule>
  </conditionalFormatting>
  <pageMargins left="0.47" right="0.48" top="0.51" bottom="0.51" header="0" footer="0"/>
  <pageSetup paperSize="9" fitToHeight="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25"/>
  <sheetViews>
    <sheetView showGridLines="0" showRowColHeaders="0" topLeftCell="XFD1" workbookViewId="0">
      <selection sqref="A1:IV65536"/>
    </sheetView>
  </sheetViews>
  <sheetFormatPr baseColWidth="10" defaultColWidth="0" defaultRowHeight="12.75"/>
  <cols>
    <col min="1" max="16384" width="10.7109375" hidden="1"/>
  </cols>
  <sheetData>
    <row r="1" spans="1:3" ht="15.75">
      <c r="A1" s="8" t="s">
        <v>11</v>
      </c>
    </row>
    <row r="2" spans="1:3">
      <c r="A2" s="1"/>
    </row>
    <row r="3" spans="1:3">
      <c r="A3" s="1"/>
    </row>
    <row r="4" spans="1:3">
      <c r="A4" s="1" t="s">
        <v>14</v>
      </c>
    </row>
    <row r="5" spans="1:3">
      <c r="A5" t="s">
        <v>67</v>
      </c>
      <c r="C5" s="44">
        <v>8.2000000000000003E-2</v>
      </c>
    </row>
    <row r="6" spans="1:3">
      <c r="A6" t="s">
        <v>66</v>
      </c>
      <c r="C6" s="44">
        <v>4.2999999999999997E-2</v>
      </c>
    </row>
    <row r="7" spans="1:3">
      <c r="A7" t="s">
        <v>65</v>
      </c>
      <c r="C7" s="2">
        <v>0.02</v>
      </c>
    </row>
    <row r="10" spans="1:3">
      <c r="A10" s="1" t="s">
        <v>15</v>
      </c>
    </row>
    <row r="11" spans="1:3">
      <c r="A11" t="s">
        <v>12</v>
      </c>
      <c r="C11" s="3">
        <v>35000</v>
      </c>
    </row>
    <row r="12" spans="1:3">
      <c r="A12" t="s">
        <v>13</v>
      </c>
      <c r="C12" s="4" t="s">
        <v>9</v>
      </c>
    </row>
    <row r="15" spans="1:3">
      <c r="A15" s="1" t="s">
        <v>16</v>
      </c>
    </row>
    <row r="16" spans="1:3">
      <c r="A16" t="s">
        <v>17</v>
      </c>
      <c r="C16" s="6">
        <v>10000</v>
      </c>
    </row>
    <row r="17" spans="1:3">
      <c r="A17" t="s">
        <v>20</v>
      </c>
      <c r="C17" s="7">
        <v>0.3</v>
      </c>
    </row>
    <row r="19" spans="1:3">
      <c r="A19" s="1" t="s">
        <v>19</v>
      </c>
    </row>
    <row r="20" spans="1:3">
      <c r="A20" t="s">
        <v>17</v>
      </c>
      <c r="C20" s="6">
        <v>65</v>
      </c>
    </row>
    <row r="21" spans="1:3">
      <c r="A21" t="s">
        <v>18</v>
      </c>
      <c r="C21" s="4" t="s">
        <v>9</v>
      </c>
    </row>
    <row r="23" spans="1:3">
      <c r="A23" s="1" t="s">
        <v>21</v>
      </c>
    </row>
    <row r="24" spans="1:3">
      <c r="A24" t="s">
        <v>17</v>
      </c>
      <c r="C24" s="5">
        <v>3</v>
      </c>
    </row>
    <row r="25" spans="1:3">
      <c r="A25" t="s">
        <v>18</v>
      </c>
      <c r="C25" s="5">
        <v>20</v>
      </c>
    </row>
  </sheetData>
  <phoneticPr fontId="2" type="noConversion"/>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Inicio</vt:lpstr>
      <vt:lpstr>Tabla de amortización</vt:lpstr>
      <vt:lpstr>Parámetros</vt:lpstr>
      <vt:lpstr>_fdp2</vt:lpstr>
      <vt:lpstr>Ap_mat</vt:lpstr>
      <vt:lpstr>Ap_pat</vt:lpstr>
      <vt:lpstr>com</vt:lpstr>
      <vt:lpstr>Cuenta</vt:lpstr>
      <vt:lpstr>cxa</vt:lpstr>
      <vt:lpstr>fdp</vt:lpstr>
      <vt:lpstr>Fecha_elab</vt:lpstr>
      <vt:lpstr>int</vt:lpstr>
      <vt:lpstr>Nom</vt:lpstr>
      <vt:lpstr>Pago</vt:lpstr>
      <vt:lpstr>pagQuiPmoVig</vt:lpstr>
      <vt:lpstr>poliza</vt:lpstr>
      <vt:lpstr>Prestamo</vt:lpstr>
      <vt:lpstr>Reserva</vt:lpstr>
      <vt:lpstr>sdoPmoVig</vt:lpstr>
      <vt:lpstr>sdoPrestVig</vt:lpstr>
      <vt:lpstr>sdoQuincUltRbo</vt:lpstr>
      <vt:lpstr>sueldoQuincenalUltimoRecibo</vt:lpstr>
      <vt:lpstr>'Tabla de amortización'!Títulos_a_imprimir</vt:lpstr>
    </vt:vector>
  </TitlesOfParts>
  <Company>MetLife México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acruzg</dc:creator>
  <cp:lastModifiedBy>METLIFE</cp:lastModifiedBy>
  <cp:lastPrinted>2017-02-22T21:57:42Z</cp:lastPrinted>
  <dcterms:created xsi:type="dcterms:W3CDTF">2011-04-18T15:10:59Z</dcterms:created>
  <dcterms:modified xsi:type="dcterms:W3CDTF">2017-05-18T16:23:32Z</dcterms:modified>
</cp:coreProperties>
</file>